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tructional Activity Reports\2021-22 Instructional Activity\"/>
    </mc:Choice>
  </mc:AlternateContent>
  <workbookProtection workbookAlgorithmName="SHA-512" workbookHashValue="9A1DfEtLjy+1mo0txPAGkqzyf+siik8RnO1A+f4lZDyp/6RGLnriofqY+JYY7UzACOO4mx8DMWMIUiR5+Zf4Bg==" workbookSaltValue="g4ZVLV2G7NQmeicKNox/Jw==" workbookSpinCount="100000" lockStructure="1"/>
  <bookViews>
    <workbookView xWindow="0" yWindow="120" windowWidth="23145" windowHeight="11730"/>
  </bookViews>
  <sheets>
    <sheet name="TOTAL SCH per FTE" sheetId="1" r:id="rId1"/>
    <sheet name="Ugrad SCH per FTE" sheetId="2" r:id="rId2"/>
    <sheet name="GRAD SCH per FTE" sheetId="3" r:id="rId3"/>
  </sheets>
  <calcPr calcId="162913"/>
</workbook>
</file>

<file path=xl/calcChain.xml><?xml version="1.0" encoding="utf-8"?>
<calcChain xmlns="http://schemas.openxmlformats.org/spreadsheetml/2006/main">
  <c r="G71" i="3" l="1"/>
  <c r="G54" i="3" l="1"/>
  <c r="F54" i="3"/>
  <c r="C54" i="3"/>
  <c r="B54" i="3"/>
  <c r="G54" i="2"/>
  <c r="F54" i="2"/>
  <c r="C54" i="2"/>
  <c r="B54" i="2"/>
  <c r="H53" i="3"/>
  <c r="D53" i="3"/>
  <c r="H53" i="2"/>
  <c r="D53" i="2"/>
  <c r="H53" i="1"/>
  <c r="D53" i="1"/>
  <c r="D52" i="1"/>
  <c r="G54" i="1"/>
  <c r="F54" i="1"/>
  <c r="B54" i="1"/>
  <c r="C54" i="1"/>
  <c r="D54" i="2" l="1"/>
  <c r="H54" i="2"/>
  <c r="D54" i="3"/>
  <c r="H54" i="3"/>
  <c r="D54" i="1"/>
  <c r="G84" i="1"/>
  <c r="D12" i="3" l="1"/>
  <c r="H12" i="3"/>
  <c r="C110" i="2"/>
  <c r="C98" i="2"/>
  <c r="C84" i="2"/>
  <c r="C71" i="2"/>
  <c r="C63" i="2"/>
  <c r="C36" i="2"/>
  <c r="C39" i="2" s="1"/>
  <c r="C63" i="3" l="1"/>
  <c r="C39" i="1"/>
  <c r="G36" i="2" l="1"/>
  <c r="G39" i="2" s="1"/>
  <c r="H107" i="3"/>
  <c r="D107" i="3"/>
  <c r="H107" i="2"/>
  <c r="D107" i="2"/>
  <c r="H46" i="3"/>
  <c r="D46" i="3"/>
  <c r="H46" i="2"/>
  <c r="D46" i="2"/>
  <c r="H47" i="3"/>
  <c r="D47" i="3"/>
  <c r="H47" i="2"/>
  <c r="D47" i="2"/>
  <c r="H107" i="1"/>
  <c r="D107" i="1"/>
  <c r="H47" i="1"/>
  <c r="D47" i="1"/>
  <c r="C71" i="1" l="1"/>
  <c r="C63" i="1"/>
  <c r="C36" i="1"/>
  <c r="C110" i="1"/>
  <c r="C98" i="1"/>
  <c r="C84" i="1"/>
  <c r="G71" i="1"/>
  <c r="F71" i="1"/>
  <c r="B71" i="1"/>
  <c r="B84" i="3"/>
  <c r="C84" i="3"/>
  <c r="F84" i="3"/>
  <c r="G84" i="3"/>
  <c r="H75" i="3"/>
  <c r="D75" i="3"/>
  <c r="B84" i="2"/>
  <c r="F84" i="2"/>
  <c r="G84" i="2"/>
  <c r="H75" i="2"/>
  <c r="D75" i="2"/>
  <c r="B84" i="1"/>
  <c r="F84" i="1"/>
  <c r="H75" i="1"/>
  <c r="D75" i="1"/>
  <c r="H68" i="1"/>
  <c r="D68" i="1"/>
  <c r="H68" i="2"/>
  <c r="D68" i="2"/>
  <c r="H68" i="3"/>
  <c r="D68" i="3"/>
  <c r="C71" i="3"/>
  <c r="C113" i="1" l="1"/>
  <c r="B98" i="2"/>
  <c r="B36" i="1" l="1"/>
  <c r="B39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G98" i="3" l="1"/>
  <c r="G63" i="3"/>
  <c r="G36" i="3"/>
  <c r="G39" i="3" s="1"/>
  <c r="D18" i="2"/>
  <c r="D19" i="2"/>
  <c r="D17" i="2"/>
  <c r="D16" i="2"/>
  <c r="D15" i="2"/>
  <c r="D14" i="2"/>
  <c r="D13" i="2"/>
  <c r="D83" i="3" l="1"/>
  <c r="D60" i="3" l="1"/>
  <c r="D59" i="3"/>
  <c r="D60" i="2"/>
  <c r="D59" i="2"/>
  <c r="D90" i="1"/>
  <c r="D87" i="1"/>
  <c r="D78" i="1"/>
  <c r="D77" i="1"/>
  <c r="D76" i="1"/>
  <c r="D69" i="1"/>
  <c r="D67" i="1"/>
  <c r="D49" i="1"/>
  <c r="D51" i="1"/>
  <c r="D61" i="1"/>
  <c r="D60" i="1"/>
  <c r="D59" i="1"/>
  <c r="D58" i="1"/>
  <c r="D102" i="1" l="1"/>
  <c r="F110" i="3" l="1"/>
  <c r="F98" i="3"/>
  <c r="F71" i="3"/>
  <c r="F63" i="3"/>
  <c r="F36" i="3"/>
  <c r="F39" i="3" s="1"/>
  <c r="F110" i="2"/>
  <c r="F98" i="2"/>
  <c r="F71" i="2"/>
  <c r="F63" i="2"/>
  <c r="F36" i="2"/>
  <c r="F39" i="2" s="1"/>
  <c r="F113" i="3" l="1"/>
  <c r="F113" i="2"/>
  <c r="F98" i="1" l="1"/>
  <c r="F63" i="1"/>
  <c r="F36" i="1"/>
  <c r="F39" i="1" s="1"/>
  <c r="F110" i="1" l="1"/>
  <c r="F113" i="1" l="1"/>
  <c r="G110" i="3"/>
  <c r="G113" i="3" s="1"/>
  <c r="G98" i="2"/>
  <c r="G110" i="2"/>
  <c r="G71" i="2"/>
  <c r="G63" i="2"/>
  <c r="G98" i="1"/>
  <c r="G110" i="1"/>
  <c r="H110" i="1" s="1"/>
  <c r="G63" i="1"/>
  <c r="G36" i="1"/>
  <c r="G39" i="1" s="1"/>
  <c r="G113" i="1" l="1"/>
  <c r="H113" i="1" s="1"/>
  <c r="H113" i="3"/>
  <c r="G113" i="2"/>
  <c r="H113" i="2" s="1"/>
  <c r="H110" i="3"/>
  <c r="C110" i="3"/>
  <c r="H109" i="3"/>
  <c r="D109" i="3"/>
  <c r="H108" i="3"/>
  <c r="D108" i="3"/>
  <c r="H106" i="3"/>
  <c r="D106" i="3"/>
  <c r="H105" i="3"/>
  <c r="D105" i="3"/>
  <c r="H104" i="3"/>
  <c r="D104" i="3"/>
  <c r="H103" i="3"/>
  <c r="D103" i="3"/>
  <c r="H102" i="3"/>
  <c r="D102" i="3"/>
  <c r="H98" i="3"/>
  <c r="C98" i="3"/>
  <c r="B98" i="3"/>
  <c r="H97" i="3"/>
  <c r="D97" i="3"/>
  <c r="H96" i="3"/>
  <c r="D96" i="3"/>
  <c r="H95" i="3"/>
  <c r="D95" i="3"/>
  <c r="H94" i="3"/>
  <c r="D94" i="3"/>
  <c r="H90" i="3"/>
  <c r="D90" i="3"/>
  <c r="H87" i="3"/>
  <c r="D87" i="3"/>
  <c r="H84" i="3"/>
  <c r="H83" i="3"/>
  <c r="H82" i="3"/>
  <c r="D82" i="3"/>
  <c r="H81" i="3"/>
  <c r="D81" i="3"/>
  <c r="H80" i="3"/>
  <c r="D80" i="3"/>
  <c r="H79" i="3"/>
  <c r="D79" i="3"/>
  <c r="H78" i="3"/>
  <c r="D78" i="3"/>
  <c r="H77" i="3"/>
  <c r="D77" i="3"/>
  <c r="H76" i="3"/>
  <c r="D76" i="3"/>
  <c r="H71" i="3"/>
  <c r="B71" i="3"/>
  <c r="D71" i="3" s="1"/>
  <c r="H70" i="3"/>
  <c r="D70" i="3"/>
  <c r="H69" i="3"/>
  <c r="D69" i="3"/>
  <c r="H67" i="3"/>
  <c r="D67" i="3"/>
  <c r="H63" i="3"/>
  <c r="B63" i="3"/>
  <c r="H62" i="3"/>
  <c r="D62" i="3"/>
  <c r="H61" i="3"/>
  <c r="D61" i="3"/>
  <c r="H60" i="3"/>
  <c r="H59" i="3"/>
  <c r="H58" i="3"/>
  <c r="D58" i="3"/>
  <c r="H52" i="3"/>
  <c r="D52" i="3"/>
  <c r="H51" i="3"/>
  <c r="D51" i="3"/>
  <c r="H50" i="3"/>
  <c r="D50" i="3"/>
  <c r="H49" i="3"/>
  <c r="D49" i="3"/>
  <c r="H48" i="3"/>
  <c r="D48" i="3"/>
  <c r="H42" i="3"/>
  <c r="D42" i="3"/>
  <c r="H39" i="3"/>
  <c r="H38" i="3"/>
  <c r="D38" i="3"/>
  <c r="H37" i="3"/>
  <c r="D37" i="3"/>
  <c r="H36" i="3"/>
  <c r="C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B36" i="3"/>
  <c r="B39" i="3" s="1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10" i="2"/>
  <c r="B110" i="2"/>
  <c r="H109" i="2"/>
  <c r="D109" i="2"/>
  <c r="H108" i="2"/>
  <c r="D108" i="2"/>
  <c r="H106" i="2"/>
  <c r="D106" i="2"/>
  <c r="H105" i="2"/>
  <c r="D105" i="2"/>
  <c r="H104" i="2"/>
  <c r="D104" i="2"/>
  <c r="H103" i="2"/>
  <c r="D103" i="2"/>
  <c r="H102" i="2"/>
  <c r="D102" i="2"/>
  <c r="H98" i="2"/>
  <c r="H97" i="2"/>
  <c r="D97" i="2"/>
  <c r="H96" i="2"/>
  <c r="D96" i="2"/>
  <c r="H95" i="2"/>
  <c r="D95" i="2"/>
  <c r="H94" i="2"/>
  <c r="H90" i="2"/>
  <c r="D90" i="2"/>
  <c r="H87" i="2"/>
  <c r="D87" i="2"/>
  <c r="H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1" i="2"/>
  <c r="B71" i="2"/>
  <c r="H70" i="2"/>
  <c r="D70" i="2"/>
  <c r="H69" i="2"/>
  <c r="D69" i="2"/>
  <c r="H67" i="2"/>
  <c r="D67" i="2"/>
  <c r="H63" i="2"/>
  <c r="B63" i="2"/>
  <c r="H62" i="2"/>
  <c r="D62" i="2"/>
  <c r="H61" i="2"/>
  <c r="D61" i="2"/>
  <c r="H60" i="2"/>
  <c r="H59" i="2"/>
  <c r="H58" i="2"/>
  <c r="D58" i="2"/>
  <c r="H52" i="2"/>
  <c r="D52" i="2"/>
  <c r="H51" i="2"/>
  <c r="D51" i="2"/>
  <c r="H50" i="2"/>
  <c r="D50" i="2"/>
  <c r="H49" i="2"/>
  <c r="D49" i="2"/>
  <c r="H48" i="2"/>
  <c r="D48" i="2"/>
  <c r="H42" i="2"/>
  <c r="D42" i="2"/>
  <c r="H39" i="2"/>
  <c r="H38" i="2"/>
  <c r="D38" i="2"/>
  <c r="H37" i="2"/>
  <c r="D37" i="2"/>
  <c r="H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B36" i="2"/>
  <c r="B39" i="2" s="1"/>
  <c r="H23" i="2"/>
  <c r="D23" i="2"/>
  <c r="H22" i="2"/>
  <c r="D22" i="2"/>
  <c r="H21" i="2"/>
  <c r="D21" i="2"/>
  <c r="H20" i="2"/>
  <c r="D20" i="2"/>
  <c r="H19" i="2"/>
  <c r="H18" i="2"/>
  <c r="H17" i="2"/>
  <c r="H16" i="2"/>
  <c r="H15" i="2"/>
  <c r="H14" i="2"/>
  <c r="H13" i="2"/>
  <c r="H12" i="2"/>
  <c r="D12" i="2"/>
  <c r="H109" i="1"/>
  <c r="H108" i="1"/>
  <c r="H106" i="1"/>
  <c r="H105" i="1"/>
  <c r="H104" i="1"/>
  <c r="H103" i="1"/>
  <c r="H102" i="1"/>
  <c r="H98" i="1"/>
  <c r="H97" i="1"/>
  <c r="H96" i="1"/>
  <c r="H95" i="1"/>
  <c r="H94" i="1"/>
  <c r="H90" i="1"/>
  <c r="H87" i="1"/>
  <c r="H84" i="1"/>
  <c r="H83" i="1"/>
  <c r="H82" i="1"/>
  <c r="H81" i="1"/>
  <c r="H80" i="1"/>
  <c r="H79" i="1"/>
  <c r="H78" i="1"/>
  <c r="H77" i="1"/>
  <c r="H76" i="1"/>
  <c r="H71" i="1"/>
  <c r="H70" i="1"/>
  <c r="H69" i="1"/>
  <c r="H67" i="1"/>
  <c r="H63" i="1"/>
  <c r="H62" i="1"/>
  <c r="H61" i="1"/>
  <c r="H60" i="1"/>
  <c r="H59" i="1"/>
  <c r="H58" i="1"/>
  <c r="H54" i="1"/>
  <c r="H52" i="1"/>
  <c r="H51" i="1"/>
  <c r="H50" i="1"/>
  <c r="H49" i="1"/>
  <c r="H48" i="1"/>
  <c r="H46" i="1"/>
  <c r="H42" i="1"/>
  <c r="H39" i="1"/>
  <c r="H36" i="1"/>
  <c r="D103" i="1"/>
  <c r="D104" i="1"/>
  <c r="D105" i="1"/>
  <c r="D106" i="1"/>
  <c r="D108" i="1"/>
  <c r="D95" i="1"/>
  <c r="D96" i="1"/>
  <c r="D97" i="1"/>
  <c r="D79" i="1"/>
  <c r="D80" i="1"/>
  <c r="D81" i="1"/>
  <c r="D82" i="1"/>
  <c r="D83" i="1"/>
  <c r="D70" i="1"/>
  <c r="D62" i="1"/>
  <c r="D48" i="1"/>
  <c r="D50" i="1"/>
  <c r="D46" i="1"/>
  <c r="D42" i="1"/>
  <c r="D37" i="1"/>
  <c r="D38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B113" i="2" l="1"/>
  <c r="D98" i="2"/>
  <c r="D71" i="2"/>
  <c r="D110" i="2"/>
  <c r="D98" i="3"/>
  <c r="B110" i="3"/>
  <c r="B113" i="3" s="1"/>
  <c r="D84" i="2"/>
  <c r="D84" i="3"/>
  <c r="D63" i="2"/>
  <c r="D63" i="3"/>
  <c r="D36" i="3"/>
  <c r="C39" i="3"/>
  <c r="D39" i="3" s="1"/>
  <c r="D24" i="3"/>
  <c r="D36" i="2"/>
  <c r="D24" i="2"/>
  <c r="D94" i="2"/>
  <c r="C113" i="2"/>
  <c r="D110" i="3" l="1"/>
  <c r="C113" i="3"/>
  <c r="D113" i="3" s="1"/>
  <c r="D39" i="2"/>
  <c r="D113" i="2"/>
  <c r="B98" i="1" l="1"/>
  <c r="D94" i="1"/>
  <c r="B63" i="1"/>
  <c r="D24" i="1"/>
  <c r="B110" i="1" l="1"/>
  <c r="D109" i="1"/>
  <c r="D98" i="1"/>
  <c r="D110" i="1" l="1"/>
  <c r="D84" i="1"/>
  <c r="D71" i="1"/>
  <c r="D63" i="1"/>
  <c r="B113" i="1" l="1"/>
  <c r="D36" i="1"/>
  <c r="D39" i="1"/>
  <c r="D113" i="1" l="1"/>
</calcChain>
</file>

<file path=xl/sharedStrings.xml><?xml version="1.0" encoding="utf-8"?>
<sst xmlns="http://schemas.openxmlformats.org/spreadsheetml/2006/main" count="304" uniqueCount="97">
  <si>
    <t>THE UNIVERSITY OF MISSISSIPPI</t>
  </si>
  <si>
    <t>STUDENT CREDIT HOUR PER FTE FACULTY</t>
  </si>
  <si>
    <t>INCLUDES ALL CAMPUSES</t>
  </si>
  <si>
    <t>FACULTY</t>
  </si>
  <si>
    <t>STUDENT</t>
  </si>
  <si>
    <t>CR HR</t>
  </si>
  <si>
    <t>FTE</t>
  </si>
  <si>
    <t>PER FTE</t>
  </si>
  <si>
    <t>COLLEGE OF LIBERAL ARTS</t>
  </si>
  <si>
    <t>Aerospace Studies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</si>
  <si>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</si>
  <si>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</si>
  <si>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</si>
  <si>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</si>
  <si>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</si>
  <si>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</si>
  <si>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</si>
  <si>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</si>
  <si>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Mathematics</t>
  </si>
  <si>
    <t>Military Science</t>
  </si>
  <si>
    <t>Modern Languages</t>
  </si>
  <si>
    <t>Music</t>
  </si>
  <si>
    <t>Naval Science</t>
  </si>
  <si>
    <t>Philosophy</t>
  </si>
  <si>
    <t>Physics/Astronomy</t>
  </si>
  <si>
    <t>Political Science</t>
  </si>
  <si>
    <t>Psychology</t>
  </si>
  <si>
    <t>Public Policy Leadership</t>
  </si>
  <si>
    <t>Sociology/Anthropology</t>
  </si>
  <si>
    <t>Southern Studies</t>
  </si>
  <si>
    <t>Speech</t>
  </si>
  <si>
    <t>Theatre Arts</t>
  </si>
  <si>
    <t>Writing &amp; Rhetoric</t>
  </si>
  <si>
    <t>SUBTOTAL</t>
  </si>
  <si>
    <t>TOTAL LIBERAL ARTS</t>
  </si>
  <si>
    <t xml:space="preserve"> </t>
  </si>
  <si>
    <t>SCHOOL OF ACCOUNTANCY</t>
  </si>
  <si>
    <t>SCHOOL OF APPLIED SCIENCES</t>
  </si>
  <si>
    <t>Intelligence &amp; Security Studies</t>
  </si>
  <si>
    <t>HESRM</t>
  </si>
  <si>
    <t>Legal Studies</t>
  </si>
  <si>
    <t>Nutrition &amp; Hospitality Mgmt.</t>
  </si>
  <si>
    <t>Social Work</t>
  </si>
  <si>
    <t>TOTAL APPLIED SCIENCES</t>
  </si>
  <si>
    <t>SCHOOL OF BUSINESS</t>
  </si>
  <si>
    <t>Finance</t>
  </si>
  <si>
    <t>Management</t>
  </si>
  <si>
    <t>Marketing</t>
  </si>
  <si>
    <t>MIS/POM</t>
  </si>
  <si>
    <t>MHA</t>
  </si>
  <si>
    <t>TOTAL BUSINESS</t>
  </si>
  <si>
    <t>SCHOOL OF EDUCATION</t>
  </si>
  <si>
    <t>Leadership/Counselor Ed</t>
  </si>
  <si>
    <t>University Studies</t>
  </si>
  <si>
    <t xml:space="preserve">TOTAL EDUCATION </t>
  </si>
  <si>
    <t>SCHOOL OF ENGINEERING</t>
  </si>
  <si>
    <t>Center for Manf Excellence</t>
  </si>
  <si>
    <t>Chemical Engineering</t>
  </si>
  <si>
    <t>Civil Engineering</t>
  </si>
  <si>
    <t>Computer Science</t>
  </si>
  <si>
    <t>Electrical Engineering</t>
  </si>
  <si>
    <t>Geology &amp; Geological Engineering</t>
  </si>
  <si>
    <t>Mechanical Engineering</t>
  </si>
  <si>
    <t>TOTAL ENGINEERING</t>
  </si>
  <si>
    <t>SCHOOL OF JOURNALISM</t>
  </si>
  <si>
    <t>SCHOOL OF LAW</t>
  </si>
  <si>
    <t>SCHOOL OF PHARMACY</t>
  </si>
  <si>
    <t>Pharmacy Administration</t>
  </si>
  <si>
    <t>Pharmacy Practice</t>
  </si>
  <si>
    <t>TOTAL PHARMACY</t>
  </si>
  <si>
    <t>MISCELLANEOUS DEPARTMENTS</t>
  </si>
  <si>
    <t>Croft International Studies</t>
  </si>
  <si>
    <t>Honors College</t>
  </si>
  <si>
    <t>Developmental Studies</t>
  </si>
  <si>
    <t>NCPA</t>
  </si>
  <si>
    <t>TOTAL MISCELLANEOUS</t>
  </si>
  <si>
    <t>TOTAL UNIVERSITY</t>
  </si>
  <si>
    <t>Gender Studies</t>
  </si>
  <si>
    <t>Communication Sci&amp;Disorders</t>
  </si>
  <si>
    <t>Pharmaceutics&amp;Drug Delivery</t>
  </si>
  <si>
    <t>Biomolecular Sciences</t>
  </si>
  <si>
    <t>Study Abroad</t>
  </si>
  <si>
    <t>Teacher Education</t>
  </si>
  <si>
    <t>Gen Instructional Expense</t>
  </si>
  <si>
    <t>Ctr Student Success/1st Year</t>
  </si>
  <si>
    <t>UNDERGRADUATE STUDENT CREDIT HOUR PER FTE FACULTY</t>
  </si>
  <si>
    <t>GRADUATE STUDENT CREDIT HOUR PER FTE FACULTY</t>
  </si>
  <si>
    <t>NCCHE</t>
  </si>
  <si>
    <t>Dean's Office (ENVS, CINE, LIBA)</t>
  </si>
  <si>
    <t>Higher Education</t>
  </si>
  <si>
    <t>Biomedical Engineering</t>
  </si>
  <si>
    <t>Applied Gerontology</t>
  </si>
  <si>
    <t>Graduate School</t>
  </si>
  <si>
    <t>ACADEMIC YEAR 2021-22</t>
  </si>
  <si>
    <t>FALL SEMESTER 2021-22</t>
  </si>
  <si>
    <t>SPRING SEMESTER 2021-22</t>
  </si>
  <si>
    <t>Dean's Office (AT, 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</si>
</sst>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yy\ hh:mm:ss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b/>
      <i/>
      <sz val="8"/>
      <color theme="0"/>
      <name val="Verdana"/>
      <family val="2"/>
    </font>
    <font>
      <i/>
      <sz val="8"/>
      <color theme="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5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5" fontId="9" fillId="0" borderId="0">
      <alignment wrapText="1"/>
    </xf>
  </cellStyleXfs>
  <cellXfs count="42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6" fillId="4" borderId="0" xfId="0" applyFont="1" applyFill="1" applyBorder="1"/>
    <xf numFmtId="2" fontId="3" fillId="0" borderId="0" xfId="0" applyNumberFormat="1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1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43" fontId="4" fillId="2" borderId="0" xfId="1" applyFont="1" applyFill="1" applyBorder="1"/>
    <xf numFmtId="0" fontId="8" fillId="0" borderId="0" xfId="0" applyFont="1"/>
    <xf numFmtId="3" fontId="3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9">
    <cellStyle name="Comma" xfId="1" builtinId="3"/>
    <cellStyle name="Currency" xfId="2" builtinId="4"/>
    <cellStyle name="Normal" xfId="0" builtinId="0"/>
    <cellStyle name="Normal 2" xfId="3"/>
    <cellStyle name="XLConnect.Boolean" xfId="7"/>
    <cellStyle name="XLConnect.DateTime" xfId="8"/>
    <cellStyle name="XLConnect.Header" xfId="4"/>
    <cellStyle name="XLConnect.Numeric" xfId="6"/>
    <cellStyle name="XLConnect.String" xfId="5"/>
  </cellStyles>
  <dxfs count="20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sqref="A1:H1"/>
    </sheetView>
  </sheetViews>
  <sheetFormatPr defaultColWidth="9.140625" defaultRowHeight="10.5" x14ac:dyDescent="0.15"/>
  <cols>
    <col min="1" max="1" width="30.5703125" style="1" customWidth="1"/>
    <col min="2" max="2" width="11.28515625" style="30" bestFit="1" customWidth="1"/>
    <col min="3" max="3" width="11.42578125" style="6" bestFit="1" customWidth="1"/>
    <col min="4" max="4" width="9.5703125" style="5" customWidth="1"/>
    <col min="5" max="5" width="2.85546875" style="7" customWidth="1"/>
    <col min="6" max="6" width="11.28515625" style="5" bestFit="1" customWidth="1"/>
    <col min="7" max="7" width="11.42578125" style="6" bestFit="1" customWidth="1"/>
    <col min="8" max="8" width="10.42578125" style="5" customWidth="1"/>
    <col min="9" max="9" width="9.140625" style="1" customWidth="1"/>
    <col min="10" max="10" width="9.42578125" style="1" customWidth="1"/>
    <col min="11" max="11" width="7.140625" style="1" customWidth="1"/>
    <col min="12" max="12" width="5.7109375" style="1" customWidth="1"/>
    <col min="13" max="13" width="8.28515625" style="1" customWidth="1"/>
    <col min="14" max="14" width="6.7109375" style="1" customWidth="1"/>
    <col min="15" max="15" width="7.85546875" style="1" customWidth="1"/>
    <col min="16" max="16" width="6" style="1" customWidth="1"/>
    <col min="17" max="16384" width="9.140625" style="1"/>
  </cols>
  <sheetData>
    <row r="1" spans="1:15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15" x14ac:dyDescent="0.15">
      <c r="A2" s="39" t="s">
        <v>1</v>
      </c>
      <c r="B2" s="39"/>
      <c r="C2" s="39"/>
      <c r="D2" s="39"/>
      <c r="E2" s="39"/>
      <c r="F2" s="39"/>
      <c r="G2" s="39"/>
      <c r="H2" s="39"/>
    </row>
    <row r="3" spans="1:15" x14ac:dyDescent="0.15">
      <c r="A3" s="39" t="s">
        <v>93</v>
      </c>
      <c r="B3" s="39"/>
      <c r="C3" s="39"/>
      <c r="D3" s="39"/>
      <c r="E3" s="39"/>
      <c r="F3" s="39"/>
      <c r="G3" s="39"/>
      <c r="H3" s="39"/>
    </row>
    <row r="4" spans="1:15" x14ac:dyDescent="0.15">
      <c r="A4" s="39" t="s">
        <v>2</v>
      </c>
      <c r="B4" s="39"/>
      <c r="C4" s="39"/>
      <c r="D4" s="39"/>
      <c r="E4" s="39"/>
      <c r="F4" s="39"/>
      <c r="G4" s="39"/>
      <c r="H4" s="39"/>
    </row>
    <row r="5" spans="1:15" x14ac:dyDescent="0.15">
      <c r="A5" s="2"/>
      <c r="B5" s="31"/>
      <c r="C5" s="4"/>
      <c r="D5" s="3"/>
      <c r="E5" s="2"/>
      <c r="F5" s="3"/>
      <c r="G5" s="4"/>
      <c r="H5" s="3"/>
    </row>
    <row r="6" spans="1:15" s="7" customFormat="1" x14ac:dyDescent="0.15">
      <c r="A6" s="1"/>
      <c r="B6" s="30"/>
      <c r="C6" s="6"/>
      <c r="D6" s="5"/>
      <c r="F6" s="5"/>
      <c r="G6" s="6"/>
      <c r="H6" s="5"/>
    </row>
    <row r="7" spans="1:15" s="8" customFormat="1" x14ac:dyDescent="0.15">
      <c r="B7" s="40" t="s">
        <v>94</v>
      </c>
      <c r="C7" s="41"/>
      <c r="D7" s="41"/>
      <c r="E7" s="9"/>
      <c r="F7" s="40" t="s">
        <v>95</v>
      </c>
      <c r="G7" s="41"/>
      <c r="H7" s="41"/>
    </row>
    <row r="8" spans="1:15" x14ac:dyDescent="0.15">
      <c r="A8" s="9"/>
      <c r="B8" s="32" t="s">
        <v>3</v>
      </c>
      <c r="C8" s="11" t="s">
        <v>4</v>
      </c>
      <c r="D8" s="10" t="s">
        <v>5</v>
      </c>
      <c r="F8" s="10" t="s">
        <v>3</v>
      </c>
      <c r="G8" s="11" t="s">
        <v>4</v>
      </c>
      <c r="H8" s="10" t="s">
        <v>5</v>
      </c>
    </row>
    <row r="9" spans="1:15" x14ac:dyDescent="0.15">
      <c r="B9" s="32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15" x14ac:dyDescent="0.15">
      <c r="B10" s="33"/>
      <c r="C10" s="14"/>
      <c r="D10" s="13"/>
      <c r="E10" s="12"/>
      <c r="F10" s="13"/>
      <c r="G10" s="14"/>
      <c r="H10" s="13"/>
    </row>
    <row r="11" spans="1:15" x14ac:dyDescent="0.15">
      <c r="A11" s="15" t="s">
        <v>8</v>
      </c>
    </row>
    <row r="12" spans="1:15" x14ac:dyDescent="0.15">
      <c r="A12" s="1" t="s">
        <v>9</v>
      </c>
      <c r="B12" s="5">
        <v>1</v>
      </c>
      <c r="C12" s="6">
        <v>124</v>
      </c>
      <c r="D12" s="5">
        <f t="shared" ref="D12:D39" si="0">IFERROR(C12/B12,"n/a")</f>
        <v>124</v>
      </c>
      <c r="F12" s="5">
        <v>1</v>
      </c>
      <c r="G12" s="6">
        <v>94</v>
      </c>
      <c r="H12" s="5">
        <f t="shared" ref="H12:H39" si="1">IFERROR(G12/F12,"n/a")</f>
        <v>94</v>
      </c>
    </row>
    <row r="13" spans="1:15" x14ac:dyDescent="0.15">
      <c r="A13" s="1" t="s">
        <v>10</v>
      </c>
      <c r="B13" s="5">
        <v>3.76</v>
      </c>
      <c r="C13" s="6">
        <v>831</v>
      </c>
      <c r="D13" s="5">
        <f t="shared" si="0"/>
        <v>221.01063829787236</v>
      </c>
      <c r="F13" s="5">
        <v>4.26</v>
      </c>
      <c r="G13" s="6">
        <v>876</v>
      </c>
      <c r="H13" s="5">
        <f t="shared" si="1"/>
        <v>205.63380281690141</v>
      </c>
      <c r="N13" s="7"/>
      <c r="O13" s="7"/>
    </row>
    <row r="14" spans="1:15" x14ac:dyDescent="0.15">
      <c r="A14" s="1" t="s">
        <v>11</v>
      </c>
      <c r="B14" s="5">
        <v>23.77</v>
      </c>
      <c r="C14" s="6">
        <v>3176</v>
      </c>
      <c r="D14" s="5">
        <f t="shared" si="0"/>
        <v>133.61379890618426</v>
      </c>
      <c r="F14" s="5">
        <v>24.02</v>
      </c>
      <c r="G14" s="6">
        <v>2517</v>
      </c>
      <c r="H14" s="5">
        <f t="shared" si="1"/>
        <v>104.78767693588676</v>
      </c>
      <c r="N14" s="8"/>
      <c r="O14" s="8"/>
    </row>
    <row r="15" spans="1:15" x14ac:dyDescent="0.15">
      <c r="A15" s="1" t="s">
        <v>12</v>
      </c>
      <c r="B15" s="5">
        <v>33</v>
      </c>
      <c r="C15" s="6">
        <v>13293</v>
      </c>
      <c r="D15" s="5">
        <f t="shared" si="0"/>
        <v>402.81818181818181</v>
      </c>
      <c r="F15" s="5">
        <v>34.67</v>
      </c>
      <c r="G15" s="6">
        <v>12014</v>
      </c>
      <c r="H15" s="5">
        <f t="shared" si="1"/>
        <v>346.52437265647535</v>
      </c>
    </row>
    <row r="16" spans="1:15" x14ac:dyDescent="0.15">
      <c r="A16" s="1" t="s">
        <v>13</v>
      </c>
      <c r="B16" s="5">
        <v>24.1</v>
      </c>
      <c r="C16" s="6">
        <v>8391</v>
      </c>
      <c r="D16" s="5">
        <f t="shared" si="0"/>
        <v>348.17427385892114</v>
      </c>
      <c r="F16" s="5">
        <v>23.52</v>
      </c>
      <c r="G16" s="6">
        <v>6973</v>
      </c>
      <c r="H16" s="5">
        <f t="shared" si="1"/>
        <v>296.47108843537416</v>
      </c>
    </row>
    <row r="17" spans="1:8" x14ac:dyDescent="0.15">
      <c r="A17" s="1" t="s">
        <v>14</v>
      </c>
      <c r="B17" s="5">
        <v>5.81</v>
      </c>
      <c r="C17" s="6">
        <v>1167</v>
      </c>
      <c r="D17" s="5">
        <f t="shared" si="0"/>
        <v>200.8605851979346</v>
      </c>
      <c r="F17" s="5">
        <v>5.81</v>
      </c>
      <c r="G17" s="6">
        <v>921</v>
      </c>
      <c r="H17" s="5">
        <f t="shared" si="1"/>
        <v>158.51979345955252</v>
      </c>
    </row>
    <row r="18" spans="1:8" x14ac:dyDescent="0.15">
      <c r="A18" s="1" t="s">
        <v>15</v>
      </c>
      <c r="B18" s="5">
        <v>18.29</v>
      </c>
      <c r="C18" s="6">
        <v>7975</v>
      </c>
      <c r="D18" s="5">
        <f t="shared" si="0"/>
        <v>436.03061782394752</v>
      </c>
      <c r="F18" s="5">
        <v>17.29</v>
      </c>
      <c r="G18" s="6">
        <v>7499</v>
      </c>
      <c r="H18" s="5">
        <f t="shared" si="1"/>
        <v>433.71891266628108</v>
      </c>
    </row>
    <row r="19" spans="1:8" x14ac:dyDescent="0.15">
      <c r="A19" s="1" t="s">
        <v>16</v>
      </c>
      <c r="B19" s="5">
        <v>46.74</v>
      </c>
      <c r="C19" s="6">
        <v>7662</v>
      </c>
      <c r="D19" s="5">
        <f t="shared" si="0"/>
        <v>163.92811296534018</v>
      </c>
      <c r="F19" s="5">
        <v>45.99</v>
      </c>
      <c r="G19" s="6">
        <v>7302</v>
      </c>
      <c r="H19" s="5">
        <f t="shared" si="1"/>
        <v>158.77364644487932</v>
      </c>
    </row>
    <row r="20" spans="1:8" x14ac:dyDescent="0.15">
      <c r="A20" s="1" t="s">
        <v>17</v>
      </c>
      <c r="B20" s="5">
        <v>32.549999999999997</v>
      </c>
      <c r="C20" s="6">
        <v>8027</v>
      </c>
      <c r="D20" s="5">
        <f t="shared" si="0"/>
        <v>246.60522273425502</v>
      </c>
      <c r="F20" s="5">
        <v>31.63</v>
      </c>
      <c r="G20" s="6">
        <v>7363</v>
      </c>
      <c r="H20" s="5">
        <f t="shared" si="1"/>
        <v>232.78533038254821</v>
      </c>
    </row>
    <row r="21" spans="1:8" x14ac:dyDescent="0.15">
      <c r="A21" s="1" t="s">
        <v>18</v>
      </c>
      <c r="B21" s="5">
        <v>36.96</v>
      </c>
      <c r="C21" s="6">
        <v>12445</v>
      </c>
      <c r="D21" s="5">
        <f t="shared" si="0"/>
        <v>336.71536796536793</v>
      </c>
      <c r="F21" s="5">
        <v>33.46</v>
      </c>
      <c r="G21" s="6">
        <v>10995</v>
      </c>
      <c r="H21" s="5">
        <f t="shared" si="1"/>
        <v>328.60131500298866</v>
      </c>
    </row>
    <row r="22" spans="1:8" x14ac:dyDescent="0.15">
      <c r="A22" s="1" t="s">
        <v>19</v>
      </c>
      <c r="B22" s="5">
        <v>3.17</v>
      </c>
      <c r="C22" s="6">
        <v>405</v>
      </c>
      <c r="D22" s="5">
        <f t="shared" si="0"/>
        <v>127.7602523659306</v>
      </c>
      <c r="F22" s="5">
        <v>3.67</v>
      </c>
      <c r="G22" s="6">
        <v>393</v>
      </c>
      <c r="H22" s="5">
        <f t="shared" si="1"/>
        <v>107.08446866485014</v>
      </c>
    </row>
    <row r="23" spans="1:8" x14ac:dyDescent="0.15">
      <c r="A23" s="1" t="s">
        <v>20</v>
      </c>
      <c r="B23" s="5">
        <v>69.77</v>
      </c>
      <c r="C23" s="6">
        <v>8960</v>
      </c>
      <c r="D23" s="5">
        <f t="shared" si="0"/>
        <v>128.42195786154508</v>
      </c>
      <c r="F23" s="5">
        <v>67.27</v>
      </c>
      <c r="G23" s="6">
        <v>8215</v>
      </c>
      <c r="H23" s="5">
        <f t="shared" si="1"/>
        <v>122.11981566820278</v>
      </c>
    </row>
    <row r="24" spans="1:8" x14ac:dyDescent="0.15">
      <c r="A24" s="1" t="s">
        <v>21</v>
      </c>
      <c r="B24" s="5">
        <v>33.590000000000003</v>
      </c>
      <c r="C24" s="6">
        <v>3683</v>
      </c>
      <c r="D24" s="5">
        <f t="shared" si="0"/>
        <v>109.64572789520689</v>
      </c>
      <c r="F24" s="5">
        <v>33.92</v>
      </c>
      <c r="G24" s="6">
        <v>2920</v>
      </c>
      <c r="H24" s="5">
        <f t="shared" si="1"/>
        <v>86.084905660377359</v>
      </c>
    </row>
    <row r="25" spans="1:8" x14ac:dyDescent="0.15">
      <c r="A25" s="1" t="s">
        <v>22</v>
      </c>
      <c r="B25" s="5">
        <v>2.17</v>
      </c>
      <c r="C25" s="6">
        <v>170</v>
      </c>
      <c r="D25" s="5">
        <f t="shared" si="0"/>
        <v>78.341013824884797</v>
      </c>
      <c r="F25" s="5">
        <v>1.75</v>
      </c>
      <c r="G25" s="6">
        <v>154</v>
      </c>
      <c r="H25" s="5">
        <f t="shared" si="1"/>
        <v>88</v>
      </c>
    </row>
    <row r="26" spans="1:8" x14ac:dyDescent="0.15">
      <c r="A26" s="1" t="s">
        <v>23</v>
      </c>
      <c r="B26" s="5">
        <v>16.59</v>
      </c>
      <c r="C26" s="6">
        <v>3783</v>
      </c>
      <c r="D26" s="5">
        <f t="shared" si="0"/>
        <v>228.02893309222424</v>
      </c>
      <c r="F26" s="5">
        <v>14.84</v>
      </c>
      <c r="G26" s="6">
        <v>3747</v>
      </c>
      <c r="H26" s="5">
        <f t="shared" si="1"/>
        <v>252.49326145552561</v>
      </c>
    </row>
    <row r="27" spans="1:8" x14ac:dyDescent="0.15">
      <c r="A27" s="1" t="s">
        <v>24</v>
      </c>
      <c r="B27" s="5">
        <v>19.36</v>
      </c>
      <c r="C27" s="6">
        <v>4199</v>
      </c>
      <c r="D27" s="5">
        <f t="shared" si="0"/>
        <v>216.89049586776861</v>
      </c>
      <c r="F27" s="5">
        <v>19.11</v>
      </c>
      <c r="G27" s="6">
        <v>3533</v>
      </c>
      <c r="H27" s="5">
        <f t="shared" si="1"/>
        <v>184.87702773417061</v>
      </c>
    </row>
    <row r="28" spans="1:8" x14ac:dyDescent="0.15">
      <c r="A28" s="1" t="s">
        <v>25</v>
      </c>
      <c r="B28" s="5">
        <v>20.51</v>
      </c>
      <c r="C28" s="6">
        <v>4477</v>
      </c>
      <c r="D28" s="5">
        <f t="shared" si="0"/>
        <v>218.28376401755239</v>
      </c>
      <c r="F28" s="5">
        <v>21.34</v>
      </c>
      <c r="G28" s="6">
        <v>3703</v>
      </c>
      <c r="H28" s="5">
        <f t="shared" si="1"/>
        <v>173.52389878163075</v>
      </c>
    </row>
    <row r="29" spans="1:8" x14ac:dyDescent="0.15">
      <c r="A29" s="1" t="s">
        <v>26</v>
      </c>
      <c r="B29" s="5">
        <v>28.98</v>
      </c>
      <c r="C29" s="6">
        <v>11556</v>
      </c>
      <c r="D29" s="5">
        <f t="shared" si="0"/>
        <v>398.75776397515529</v>
      </c>
      <c r="F29" s="5">
        <v>29.73</v>
      </c>
      <c r="G29" s="6">
        <v>10353</v>
      </c>
      <c r="H29" s="5">
        <f t="shared" si="1"/>
        <v>348.23410696266399</v>
      </c>
    </row>
    <row r="30" spans="1:8" x14ac:dyDescent="0.15">
      <c r="A30" s="1" t="s">
        <v>27</v>
      </c>
      <c r="B30" s="5">
        <v>8.08</v>
      </c>
      <c r="C30" s="6">
        <v>1165</v>
      </c>
      <c r="D30" s="5">
        <f t="shared" si="0"/>
        <v>144.18316831683168</v>
      </c>
      <c r="F30" s="5">
        <v>8.58</v>
      </c>
      <c r="G30" s="6">
        <v>1102</v>
      </c>
      <c r="H30" s="5">
        <f t="shared" si="1"/>
        <v>128.43822843822844</v>
      </c>
    </row>
    <row r="31" spans="1:8" x14ac:dyDescent="0.15">
      <c r="A31" s="1" t="s">
        <v>28</v>
      </c>
      <c r="B31" s="5">
        <v>23.75</v>
      </c>
      <c r="C31" s="6">
        <v>5212</v>
      </c>
      <c r="D31" s="5">
        <f t="shared" si="0"/>
        <v>219.45263157894738</v>
      </c>
      <c r="F31" s="5">
        <v>25.5</v>
      </c>
      <c r="G31" s="6">
        <v>4967</v>
      </c>
      <c r="H31" s="5">
        <f t="shared" si="1"/>
        <v>194.78431372549019</v>
      </c>
    </row>
    <row r="32" spans="1:8" x14ac:dyDescent="0.15">
      <c r="A32" s="1" t="s">
        <v>29</v>
      </c>
      <c r="B32" s="5">
        <v>8.4600000000000009</v>
      </c>
      <c r="C32" s="6">
        <v>633</v>
      </c>
      <c r="D32" s="5">
        <f t="shared" si="0"/>
        <v>74.822695035460981</v>
      </c>
      <c r="F32" s="5">
        <v>8.4600000000000009</v>
      </c>
      <c r="G32" s="6">
        <v>910</v>
      </c>
      <c r="H32" s="5">
        <f t="shared" si="1"/>
        <v>107.56501182033095</v>
      </c>
    </row>
    <row r="33" spans="1:9" x14ac:dyDescent="0.15">
      <c r="A33" s="1" t="s">
        <v>30</v>
      </c>
      <c r="B33" s="5">
        <v>6</v>
      </c>
      <c r="C33" s="6">
        <v>1306</v>
      </c>
      <c r="D33" s="5">
        <f t="shared" si="0"/>
        <v>217.66666666666666</v>
      </c>
      <c r="F33" s="5">
        <v>6</v>
      </c>
      <c r="G33" s="6">
        <v>1309</v>
      </c>
      <c r="H33" s="5">
        <f t="shared" si="1"/>
        <v>218.16666666666666</v>
      </c>
    </row>
    <row r="34" spans="1:9" x14ac:dyDescent="0.15">
      <c r="A34" s="1" t="s">
        <v>31</v>
      </c>
      <c r="B34" s="5">
        <v>17.41</v>
      </c>
      <c r="C34" s="6">
        <v>4764</v>
      </c>
      <c r="D34" s="5">
        <f t="shared" si="0"/>
        <v>273.63584147041928</v>
      </c>
      <c r="F34" s="5">
        <v>18.329999999999998</v>
      </c>
      <c r="G34" s="6">
        <v>4863</v>
      </c>
      <c r="H34" s="5">
        <f t="shared" si="1"/>
        <v>265.30278232405897</v>
      </c>
    </row>
    <row r="35" spans="1:9" x14ac:dyDescent="0.15">
      <c r="A35" s="1" t="s">
        <v>32</v>
      </c>
      <c r="B35" s="5">
        <v>43.77</v>
      </c>
      <c r="C35" s="6">
        <v>8409</v>
      </c>
      <c r="D35" s="5">
        <f t="shared" si="0"/>
        <v>192.11788896504453</v>
      </c>
      <c r="F35" s="5">
        <v>42.52</v>
      </c>
      <c r="G35" s="6">
        <v>8337</v>
      </c>
      <c r="H35" s="5">
        <f t="shared" si="1"/>
        <v>196.07243650047036</v>
      </c>
    </row>
    <row r="36" spans="1:9" x14ac:dyDescent="0.15">
      <c r="A36" s="27" t="s">
        <v>33</v>
      </c>
      <c r="B36" s="28">
        <f>SUM(B12:B35)</f>
        <v>527.59</v>
      </c>
      <c r="C36" s="29">
        <f>SUM(C12:C35)</f>
        <v>121813</v>
      </c>
      <c r="D36" s="28">
        <f t="shared" si="0"/>
        <v>230.88572565818154</v>
      </c>
      <c r="E36" s="12"/>
      <c r="F36" s="28">
        <f>SUM(F12:F35)</f>
        <v>522.66999999999996</v>
      </c>
      <c r="G36" s="29">
        <f>SUM(G12:G35)</f>
        <v>111060</v>
      </c>
      <c r="H36" s="28">
        <f t="shared" si="1"/>
        <v>212.48588975835614</v>
      </c>
    </row>
    <row r="37" spans="1:9" x14ac:dyDescent="0.15">
      <c r="A37" s="1" t="s">
        <v>77</v>
      </c>
      <c r="B37" s="5">
        <v>6</v>
      </c>
      <c r="C37" s="6">
        <v>1362</v>
      </c>
      <c r="D37" s="5">
        <f t="shared" si="0"/>
        <v>227</v>
      </c>
      <c r="E37" s="28"/>
      <c r="F37" s="5">
        <v>6.75</v>
      </c>
      <c r="G37" s="6">
        <v>1701</v>
      </c>
      <c r="H37" s="5">
        <f t="shared" si="1"/>
        <v>252</v>
      </c>
      <c r="I37" s="1" t="s">
        <v>35</v>
      </c>
    </row>
    <row r="38" spans="1:9" x14ac:dyDescent="0.15">
      <c r="A38" s="1" t="s">
        <v>88</v>
      </c>
      <c r="B38" s="5">
        <v>0.57999999999999996</v>
      </c>
      <c r="C38" s="6">
        <v>183</v>
      </c>
      <c r="D38" s="5">
        <f t="shared" si="0"/>
        <v>315.51724137931035</v>
      </c>
      <c r="F38" s="5">
        <v>0.5</v>
      </c>
      <c r="G38" s="6">
        <v>226</v>
      </c>
      <c r="H38" s="5">
        <f t="shared" si="1"/>
        <v>452</v>
      </c>
    </row>
    <row r="39" spans="1:9" x14ac:dyDescent="0.15">
      <c r="A39" s="17" t="s">
        <v>34</v>
      </c>
      <c r="B39" s="18">
        <f>SUM(B36:B38)</f>
        <v>534.17000000000007</v>
      </c>
      <c r="C39" s="19">
        <f>SUM(C37:C38)+SUM(C12:C35)</f>
        <v>123358</v>
      </c>
      <c r="D39" s="18">
        <f t="shared" si="0"/>
        <v>230.93397233090587</v>
      </c>
      <c r="E39" s="17"/>
      <c r="F39" s="18">
        <f>SUM(F36:F38)</f>
        <v>529.91999999999996</v>
      </c>
      <c r="G39" s="19">
        <f>SUM(G36:G38)</f>
        <v>112987</v>
      </c>
      <c r="H39" s="18">
        <f t="shared" si="1"/>
        <v>213.21520229468601</v>
      </c>
      <c r="I39" s="20"/>
    </row>
    <row r="40" spans="1:9" x14ac:dyDescent="0.15">
      <c r="B40" s="5"/>
    </row>
    <row r="41" spans="1:9" x14ac:dyDescent="0.15">
      <c r="B41" s="5"/>
    </row>
    <row r="42" spans="1:9" x14ac:dyDescent="0.15">
      <c r="A42" s="17" t="s">
        <v>36</v>
      </c>
      <c r="B42" s="18">
        <v>24.91</v>
      </c>
      <c r="C42" s="19">
        <v>9713</v>
      </c>
      <c r="D42" s="18">
        <f>IFERROR(C42/B42,"n/a")</f>
        <v>389.92372541148131</v>
      </c>
      <c r="E42" s="17"/>
      <c r="F42" s="18">
        <v>22.66</v>
      </c>
      <c r="G42" s="19">
        <v>8914</v>
      </c>
      <c r="H42" s="18">
        <f>IFERROR(G42/F42,"n/a")</f>
        <v>393.38040600176521</v>
      </c>
    </row>
    <row r="43" spans="1:9" x14ac:dyDescent="0.15">
      <c r="B43" s="5"/>
    </row>
    <row r="44" spans="1:9" ht="12" customHeight="1" x14ac:dyDescent="0.15">
      <c r="B44" s="5"/>
    </row>
    <row r="45" spans="1:9" x14ac:dyDescent="0.15">
      <c r="A45" s="15" t="s">
        <v>37</v>
      </c>
      <c r="B45" s="5"/>
      <c r="E45" s="12"/>
    </row>
    <row r="46" spans="1:9" x14ac:dyDescent="0.15">
      <c r="A46" s="1" t="s">
        <v>91</v>
      </c>
      <c r="B46" s="5">
        <v>1.25</v>
      </c>
      <c r="C46" s="6">
        <v>144</v>
      </c>
      <c r="D46" s="5">
        <f>IFERROR(C46/B46,"n/a")</f>
        <v>115.2</v>
      </c>
      <c r="F46" s="5">
        <v>1.5</v>
      </c>
      <c r="G46" s="6">
        <v>174</v>
      </c>
      <c r="H46" s="5">
        <f>IFERROR(G46/F46,"n/a")</f>
        <v>116</v>
      </c>
    </row>
    <row r="47" spans="1:9" x14ac:dyDescent="0.15">
      <c r="A47" s="1" t="s">
        <v>38</v>
      </c>
      <c r="B47" s="5">
        <v>2.75</v>
      </c>
      <c r="C47" s="6">
        <v>492</v>
      </c>
      <c r="D47" s="5">
        <f>IFERROR(C47/B47,"n/a")</f>
        <v>178.90909090909091</v>
      </c>
      <c r="F47" s="5">
        <v>2.5</v>
      </c>
      <c r="G47" s="6">
        <v>549</v>
      </c>
      <c r="H47" s="5">
        <f>IFERROR(G47/F47,"n/a")</f>
        <v>219.6</v>
      </c>
    </row>
    <row r="48" spans="1:9" x14ac:dyDescent="0.15">
      <c r="A48" s="1" t="s">
        <v>78</v>
      </c>
      <c r="B48" s="5">
        <v>13.26</v>
      </c>
      <c r="C48" s="6">
        <v>3509</v>
      </c>
      <c r="D48" s="5">
        <f t="shared" ref="D48:D50" si="2">IFERROR(C48/B48,"n/a")</f>
        <v>264.63046757164403</v>
      </c>
      <c r="F48" s="5">
        <v>14.51</v>
      </c>
      <c r="G48" s="6">
        <v>4485</v>
      </c>
      <c r="H48" s="5">
        <f t="shared" ref="H48:H53" si="3">IFERROR(G48/F48,"n/a")</f>
        <v>309.09717436250861</v>
      </c>
    </row>
    <row r="49" spans="1:8" x14ac:dyDescent="0.15">
      <c r="A49" s="1" t="s">
        <v>39</v>
      </c>
      <c r="B49" s="5">
        <v>27.3</v>
      </c>
      <c r="C49" s="6">
        <v>7687</v>
      </c>
      <c r="D49" s="5">
        <f>IFERROR(C49/B49,"n/a")</f>
        <v>281.57509157509156</v>
      </c>
      <c r="F49" s="5">
        <v>28.3</v>
      </c>
      <c r="G49" s="6">
        <v>7416</v>
      </c>
      <c r="H49" s="5">
        <f t="shared" si="3"/>
        <v>262.0494699646643</v>
      </c>
    </row>
    <row r="50" spans="1:8" x14ac:dyDescent="0.15">
      <c r="A50" s="1" t="s">
        <v>40</v>
      </c>
      <c r="B50" s="5">
        <v>22.77</v>
      </c>
      <c r="C50" s="6">
        <v>6666</v>
      </c>
      <c r="D50" s="5">
        <f t="shared" si="2"/>
        <v>292.75362318840581</v>
      </c>
      <c r="F50" s="5">
        <v>25.6</v>
      </c>
      <c r="G50" s="6">
        <v>7755</v>
      </c>
      <c r="H50" s="5">
        <f t="shared" si="3"/>
        <v>302.9296875</v>
      </c>
    </row>
    <row r="51" spans="1:8" x14ac:dyDescent="0.15">
      <c r="A51" s="1" t="s">
        <v>41</v>
      </c>
      <c r="B51" s="5">
        <v>20.7</v>
      </c>
      <c r="C51" s="6">
        <v>3463</v>
      </c>
      <c r="D51" s="5">
        <f>IFERROR(C51/B51,"n/a")</f>
        <v>167.29468599033817</v>
      </c>
      <c r="F51" s="5">
        <v>18.37</v>
      </c>
      <c r="G51" s="6">
        <v>3612</v>
      </c>
      <c r="H51" s="5">
        <f t="shared" si="3"/>
        <v>196.62493195427325</v>
      </c>
    </row>
    <row r="52" spans="1:8" x14ac:dyDescent="0.15">
      <c r="A52" s="1" t="s">
        <v>42</v>
      </c>
      <c r="B52" s="5">
        <v>13.8</v>
      </c>
      <c r="C52" s="6">
        <v>2468</v>
      </c>
      <c r="D52" s="5">
        <f>IFERROR(C52/B52,"n/a")</f>
        <v>178.84057971014491</v>
      </c>
      <c r="F52" s="5">
        <v>12.97</v>
      </c>
      <c r="G52" s="6">
        <v>2700</v>
      </c>
      <c r="H52" s="5">
        <f t="shared" si="3"/>
        <v>208.17270624518119</v>
      </c>
    </row>
    <row r="53" spans="1:8" x14ac:dyDescent="0.15">
      <c r="A53" s="1" t="s">
        <v>96</v>
      </c>
      <c r="B53" s="5">
        <v>2.75</v>
      </c>
      <c r="C53" s="6">
        <v>246</v>
      </c>
      <c r="D53" s="5">
        <f>IFERROR(C53/B53,"n/a")</f>
        <v>89.454545454545453</v>
      </c>
      <c r="F53" s="5">
        <v>3.17</v>
      </c>
      <c r="G53" s="6">
        <v>356</v>
      </c>
      <c r="H53" s="5">
        <f t="shared" si="3"/>
        <v>112.30283911671924</v>
      </c>
    </row>
    <row r="54" spans="1:8" x14ac:dyDescent="0.15">
      <c r="A54" s="17" t="s">
        <v>43</v>
      </c>
      <c r="B54" s="18">
        <f>SUM(B46:B53)</f>
        <v>104.58</v>
      </c>
      <c r="C54" s="19">
        <f>SUM(C46:C53)</f>
        <v>24675</v>
      </c>
      <c r="D54" s="18">
        <f>IFERROR(C54/B54,"n/a")</f>
        <v>235.94377510040161</v>
      </c>
      <c r="E54" s="17"/>
      <c r="F54" s="18">
        <f>SUM(F46:F53)</f>
        <v>106.92</v>
      </c>
      <c r="G54" s="19">
        <f>SUM(G46:G53)</f>
        <v>27047</v>
      </c>
      <c r="H54" s="18">
        <f>IFERROR(G54/F54,"n/a")</f>
        <v>252.96483352038908</v>
      </c>
    </row>
    <row r="55" spans="1:8" x14ac:dyDescent="0.15">
      <c r="B55" s="5"/>
    </row>
    <row r="56" spans="1:8" x14ac:dyDescent="0.15">
      <c r="B56" s="5"/>
    </row>
    <row r="57" spans="1:8" x14ac:dyDescent="0.15">
      <c r="A57" s="15" t="s">
        <v>44</v>
      </c>
      <c r="B57" s="5"/>
      <c r="E57" s="12"/>
    </row>
    <row r="58" spans="1:8" x14ac:dyDescent="0.15">
      <c r="A58" s="1" t="s">
        <v>45</v>
      </c>
      <c r="B58" s="5">
        <v>15.37</v>
      </c>
      <c r="C58" s="37">
        <v>5469</v>
      </c>
      <c r="D58" s="5">
        <f>IFERROR(C58/B58,"n/a")</f>
        <v>355.82303188028629</v>
      </c>
      <c r="F58" s="5">
        <v>15.87</v>
      </c>
      <c r="G58" s="6">
        <v>5413</v>
      </c>
      <c r="H58" s="5">
        <f>IFERROR(G58/F58,"n/a")</f>
        <v>341.0838059231254</v>
      </c>
    </row>
    <row r="59" spans="1:8" x14ac:dyDescent="0.15">
      <c r="A59" s="1" t="s">
        <v>46</v>
      </c>
      <c r="B59" s="5">
        <v>33.630000000000003</v>
      </c>
      <c r="C59" s="37">
        <v>14613</v>
      </c>
      <c r="D59" s="5">
        <f>IFERROR(C59/B59,"n/a")</f>
        <v>434.52274754683316</v>
      </c>
      <c r="F59" s="5">
        <v>34.130000000000003</v>
      </c>
      <c r="G59" s="6">
        <v>16311</v>
      </c>
      <c r="H59" s="5">
        <f t="shared" ref="H59:H62" si="4">IFERROR(G59/F59,"n/a")</f>
        <v>477.90799882801053</v>
      </c>
    </row>
    <row r="60" spans="1:8" x14ac:dyDescent="0.15">
      <c r="A60" s="1" t="s">
        <v>47</v>
      </c>
      <c r="B60" s="5">
        <v>19.8</v>
      </c>
      <c r="C60" s="37">
        <v>5649</v>
      </c>
      <c r="D60" s="5">
        <f>IFERROR(C60/B60,"n/a")</f>
        <v>285.30303030303031</v>
      </c>
      <c r="F60" s="5">
        <v>19.3</v>
      </c>
      <c r="G60" s="6">
        <v>6510</v>
      </c>
      <c r="H60" s="5">
        <f t="shared" si="4"/>
        <v>337.30569948186525</v>
      </c>
    </row>
    <row r="61" spans="1:8" x14ac:dyDescent="0.15">
      <c r="A61" s="1" t="s">
        <v>48</v>
      </c>
      <c r="B61" s="5">
        <v>6.65</v>
      </c>
      <c r="C61" s="37">
        <v>2286</v>
      </c>
      <c r="D61" s="5">
        <f>IFERROR(C61/B61,"n/a")</f>
        <v>343.75939849624058</v>
      </c>
      <c r="F61" s="5">
        <v>7.65</v>
      </c>
      <c r="G61" s="6">
        <v>2127</v>
      </c>
      <c r="H61" s="5">
        <f t="shared" si="4"/>
        <v>278.03921568627447</v>
      </c>
    </row>
    <row r="62" spans="1:8" x14ac:dyDescent="0.15">
      <c r="A62" s="1" t="s">
        <v>49</v>
      </c>
      <c r="B62" s="6">
        <v>0</v>
      </c>
      <c r="C62" s="6">
        <v>0</v>
      </c>
      <c r="D62" s="5" t="str">
        <f t="shared" ref="D62" si="5">IFERROR(C62/B62,"n/a")</f>
        <v>n/a</v>
      </c>
      <c r="F62" s="6">
        <v>0</v>
      </c>
      <c r="G62" s="6">
        <v>0</v>
      </c>
      <c r="H62" s="5" t="str">
        <f t="shared" si="4"/>
        <v>n/a</v>
      </c>
    </row>
    <row r="63" spans="1:8" x14ac:dyDescent="0.15">
      <c r="A63" s="17" t="s">
        <v>50</v>
      </c>
      <c r="B63" s="18">
        <f>SUM(B58:B62)</f>
        <v>75.45</v>
      </c>
      <c r="C63" s="38">
        <f>SUM(C58:C62)</f>
        <v>28017</v>
      </c>
      <c r="D63" s="18">
        <f>IFERROR(C63/B63,"n/a")</f>
        <v>371.33200795228629</v>
      </c>
      <c r="E63" s="17"/>
      <c r="F63" s="18">
        <f>SUM(F58:F62)</f>
        <v>76.95</v>
      </c>
      <c r="G63" s="19">
        <f>SUM(G58:G62)</f>
        <v>30361</v>
      </c>
      <c r="H63" s="18">
        <f>IFERROR(G63/F63,"n/a")</f>
        <v>394.55490578297594</v>
      </c>
    </row>
    <row r="64" spans="1:8" x14ac:dyDescent="0.15">
      <c r="B64" s="5"/>
    </row>
    <row r="65" spans="1:8" x14ac:dyDescent="0.15">
      <c r="B65" s="5"/>
    </row>
    <row r="66" spans="1:8" x14ac:dyDescent="0.15">
      <c r="A66" s="15" t="s">
        <v>51</v>
      </c>
      <c r="B66" s="5"/>
      <c r="C66" s="30"/>
      <c r="E66" s="12"/>
    </row>
    <row r="67" spans="1:8" x14ac:dyDescent="0.15">
      <c r="A67" s="1" t="s">
        <v>52</v>
      </c>
      <c r="B67" s="5">
        <v>16.39</v>
      </c>
      <c r="C67" s="37">
        <v>2526</v>
      </c>
      <c r="D67" s="5">
        <f>IFERROR(C67/B67,"n/a")</f>
        <v>154.11836485661988</v>
      </c>
      <c r="F67" s="5">
        <v>18.05</v>
      </c>
      <c r="G67" s="6">
        <v>2527</v>
      </c>
      <c r="H67" s="5">
        <f>IFERROR(G67/F67,"n/a")</f>
        <v>140</v>
      </c>
    </row>
    <row r="68" spans="1:8" x14ac:dyDescent="0.15">
      <c r="A68" s="1" t="s">
        <v>89</v>
      </c>
      <c r="B68" s="5">
        <v>6.9</v>
      </c>
      <c r="C68" s="37">
        <v>1221</v>
      </c>
      <c r="D68" s="5">
        <f>IFERROR(C68/B68,"n/a")</f>
        <v>176.95652173913044</v>
      </c>
      <c r="F68" s="5">
        <v>6.98</v>
      </c>
      <c r="G68" s="6">
        <v>1077</v>
      </c>
      <c r="H68" s="5">
        <f t="shared" ref="H68:H70" si="6">IFERROR(G68/F68,"n/a")</f>
        <v>154.29799426934096</v>
      </c>
    </row>
    <row r="69" spans="1:8" x14ac:dyDescent="0.15">
      <c r="A69" s="1" t="s">
        <v>82</v>
      </c>
      <c r="B69" s="5">
        <v>48.09</v>
      </c>
      <c r="C69" s="37">
        <v>9326</v>
      </c>
      <c r="D69" s="5">
        <f>IFERROR(C69/B69,"n/a")</f>
        <v>193.92805156997295</v>
      </c>
      <c r="F69" s="5">
        <v>55.42</v>
      </c>
      <c r="G69" s="6">
        <v>8937</v>
      </c>
      <c r="H69" s="5">
        <f t="shared" si="6"/>
        <v>161.25947311439913</v>
      </c>
    </row>
    <row r="70" spans="1:8" x14ac:dyDescent="0.15">
      <c r="A70" s="1" t="s">
        <v>53</v>
      </c>
      <c r="B70" s="5">
        <v>27.48</v>
      </c>
      <c r="C70" s="37">
        <v>10383</v>
      </c>
      <c r="D70" s="5">
        <f t="shared" ref="D70" si="7">IFERROR(C70/B70,"n/a")</f>
        <v>377.83842794759823</v>
      </c>
      <c r="F70" s="5">
        <v>14.31</v>
      </c>
      <c r="G70" s="6">
        <v>3905</v>
      </c>
      <c r="H70" s="5">
        <f t="shared" si="6"/>
        <v>272.8860936408106</v>
      </c>
    </row>
    <row r="71" spans="1:8" x14ac:dyDescent="0.15">
      <c r="A71" s="17" t="s">
        <v>54</v>
      </c>
      <c r="B71" s="18">
        <f>SUM(B67:B70)</f>
        <v>98.86</v>
      </c>
      <c r="C71" s="38">
        <f>SUM(C67:C70)</f>
        <v>23456</v>
      </c>
      <c r="D71" s="18">
        <f>IFERROR(C71/B71,"n/a")</f>
        <v>237.2648189358689</v>
      </c>
      <c r="E71" s="17"/>
      <c r="F71" s="18">
        <f>SUM(F67:F70)</f>
        <v>94.76</v>
      </c>
      <c r="G71" s="19">
        <f>SUM(G67:G70)</f>
        <v>16446</v>
      </c>
      <c r="H71" s="18">
        <f>IFERROR(G71/F71,"n/a")</f>
        <v>173.55424229632754</v>
      </c>
    </row>
    <row r="72" spans="1:8" x14ac:dyDescent="0.15">
      <c r="B72" s="5"/>
    </row>
    <row r="73" spans="1:8" x14ac:dyDescent="0.15">
      <c r="B73" s="5"/>
    </row>
    <row r="74" spans="1:8" x14ac:dyDescent="0.15">
      <c r="A74" s="15" t="s">
        <v>55</v>
      </c>
      <c r="B74" s="5"/>
      <c r="E74" s="12"/>
    </row>
    <row r="75" spans="1:8" x14ac:dyDescent="0.15">
      <c r="A75" s="1" t="s">
        <v>90</v>
      </c>
      <c r="B75" s="5">
        <v>5.0599999999999996</v>
      </c>
      <c r="C75" s="6">
        <v>405</v>
      </c>
      <c r="D75" s="5">
        <f>IFERROR(C75/B75,"n/a")</f>
        <v>80.039525691699609</v>
      </c>
      <c r="F75" s="5">
        <v>5.14</v>
      </c>
      <c r="G75" s="6">
        <v>354</v>
      </c>
      <c r="H75" s="5">
        <f>IFERROR(G75/F75,"n/a")</f>
        <v>68.871595330739311</v>
      </c>
    </row>
    <row r="76" spans="1:8" x14ac:dyDescent="0.15">
      <c r="A76" s="1" t="s">
        <v>56</v>
      </c>
      <c r="B76" s="5">
        <v>2.17</v>
      </c>
      <c r="C76" s="6">
        <v>800</v>
      </c>
      <c r="D76" s="5">
        <f>IFERROR(C76/B76,"n/a")</f>
        <v>368.66359447004612</v>
      </c>
      <c r="F76" s="5">
        <v>2.58</v>
      </c>
      <c r="G76" s="6">
        <v>647</v>
      </c>
      <c r="H76" s="5">
        <f>IFERROR(G76/F76,"n/a")</f>
        <v>250.77519379844961</v>
      </c>
    </row>
    <row r="77" spans="1:8" x14ac:dyDescent="0.15">
      <c r="A77" s="1" t="s">
        <v>57</v>
      </c>
      <c r="B77" s="5">
        <v>8.61</v>
      </c>
      <c r="C77" s="6">
        <v>993</v>
      </c>
      <c r="D77" s="5">
        <f>IFERROR(C77/B77,"n/a")</f>
        <v>115.33101045296168</v>
      </c>
      <c r="F77" s="5">
        <v>9.36</v>
      </c>
      <c r="G77" s="6">
        <v>847</v>
      </c>
      <c r="H77" s="5">
        <f t="shared" ref="H77:H83" si="8">IFERROR(G77/F77,"n/a")</f>
        <v>90.491452991453002</v>
      </c>
    </row>
    <row r="78" spans="1:8" x14ac:dyDescent="0.15">
      <c r="A78" s="1" t="s">
        <v>58</v>
      </c>
      <c r="B78" s="5">
        <v>10.67</v>
      </c>
      <c r="C78" s="6">
        <v>1164</v>
      </c>
      <c r="D78" s="5">
        <f>IFERROR(C78/B78,"n/a")</f>
        <v>109.09090909090909</v>
      </c>
      <c r="F78" s="5">
        <v>10.17</v>
      </c>
      <c r="G78" s="6">
        <v>1207</v>
      </c>
      <c r="H78" s="5">
        <f t="shared" si="8"/>
        <v>118.68239921337266</v>
      </c>
    </row>
    <row r="79" spans="1:8" x14ac:dyDescent="0.15">
      <c r="A79" s="1" t="s">
        <v>59</v>
      </c>
      <c r="B79" s="5">
        <v>16</v>
      </c>
      <c r="C79" s="6">
        <v>3852</v>
      </c>
      <c r="D79" s="5">
        <f t="shared" ref="D79:D83" si="9">IFERROR(C79/B79,"n/a")</f>
        <v>240.75</v>
      </c>
      <c r="F79" s="5">
        <v>16.170000000000002</v>
      </c>
      <c r="G79" s="6">
        <v>3642</v>
      </c>
      <c r="H79" s="5">
        <f t="shared" si="8"/>
        <v>225.23191094619665</v>
      </c>
    </row>
    <row r="80" spans="1:8" x14ac:dyDescent="0.15">
      <c r="A80" s="1" t="s">
        <v>60</v>
      </c>
      <c r="B80" s="5">
        <v>10.36</v>
      </c>
      <c r="C80" s="6">
        <v>1276</v>
      </c>
      <c r="D80" s="5">
        <f t="shared" si="9"/>
        <v>123.16602316602317</v>
      </c>
      <c r="F80" s="5">
        <v>10.77</v>
      </c>
      <c r="G80" s="6">
        <v>1106</v>
      </c>
      <c r="H80" s="5">
        <f t="shared" si="8"/>
        <v>102.69266480965646</v>
      </c>
    </row>
    <row r="81" spans="1:15" x14ac:dyDescent="0.15">
      <c r="A81" s="1" t="s">
        <v>61</v>
      </c>
      <c r="B81" s="5">
        <v>9.82</v>
      </c>
      <c r="C81" s="6">
        <v>4108</v>
      </c>
      <c r="D81" s="5">
        <f t="shared" si="9"/>
        <v>418.32993890020367</v>
      </c>
      <c r="F81" s="5">
        <v>9.74</v>
      </c>
      <c r="G81" s="6">
        <v>4636</v>
      </c>
      <c r="H81" s="5">
        <f t="shared" si="8"/>
        <v>475.97535934291579</v>
      </c>
    </row>
    <row r="82" spans="1:15" x14ac:dyDescent="0.15">
      <c r="A82" s="1" t="s">
        <v>62</v>
      </c>
      <c r="B82" s="5">
        <v>12.11</v>
      </c>
      <c r="C82" s="6">
        <v>1896</v>
      </c>
      <c r="D82" s="5">
        <f t="shared" si="9"/>
        <v>156.56482246077621</v>
      </c>
      <c r="F82" s="5">
        <v>12.11</v>
      </c>
      <c r="G82" s="6">
        <v>2161</v>
      </c>
      <c r="H82" s="5">
        <f t="shared" si="8"/>
        <v>178.44756399669694</v>
      </c>
    </row>
    <row r="83" spans="1:15" x14ac:dyDescent="0.15">
      <c r="A83" s="1" t="s">
        <v>87</v>
      </c>
      <c r="B83" s="5">
        <v>0.08</v>
      </c>
      <c r="C83" s="6">
        <v>27</v>
      </c>
      <c r="D83" s="5">
        <f t="shared" si="9"/>
        <v>337.5</v>
      </c>
      <c r="F83" s="5">
        <v>0.08</v>
      </c>
      <c r="G83" s="6">
        <v>18</v>
      </c>
      <c r="H83" s="5">
        <f t="shared" si="8"/>
        <v>225</v>
      </c>
    </row>
    <row r="84" spans="1:15" x14ac:dyDescent="0.15">
      <c r="A84" s="17" t="s">
        <v>63</v>
      </c>
      <c r="B84" s="18">
        <f>SUM(B75:B83)</f>
        <v>74.88</v>
      </c>
      <c r="C84" s="19">
        <f>SUM(C75:C83)</f>
        <v>14521</v>
      </c>
      <c r="D84" s="18">
        <f>IFERROR(C84/B84,"n/a")</f>
        <v>193.92361111111111</v>
      </c>
      <c r="E84" s="17"/>
      <c r="F84" s="18">
        <f>SUM(F75:F83)</f>
        <v>76.11999999999999</v>
      </c>
      <c r="G84" s="19">
        <f>SUM(G75:G83)</f>
        <v>14618</v>
      </c>
      <c r="H84" s="18">
        <f>IFERROR(G84/F84,"n/a")</f>
        <v>192.03888596952183</v>
      </c>
      <c r="O84" s="21"/>
    </row>
    <row r="85" spans="1:15" x14ac:dyDescent="0.15">
      <c r="B85" s="5"/>
    </row>
    <row r="86" spans="1:15" x14ac:dyDescent="0.15">
      <c r="B86" s="5"/>
    </row>
    <row r="87" spans="1:15" x14ac:dyDescent="0.15">
      <c r="A87" s="17" t="s">
        <v>64</v>
      </c>
      <c r="B87" s="18">
        <v>41.23</v>
      </c>
      <c r="C87" s="19">
        <v>9975</v>
      </c>
      <c r="D87" s="18">
        <f>IFERROR(C87/B87,"n/a")</f>
        <v>241.93548387096777</v>
      </c>
      <c r="E87" s="17"/>
      <c r="F87" s="18">
        <v>42.15</v>
      </c>
      <c r="G87" s="19">
        <v>10194</v>
      </c>
      <c r="H87" s="18">
        <f>IFERROR(G87/F87,"n/a")</f>
        <v>241.85053380782918</v>
      </c>
    </row>
    <row r="88" spans="1:15" x14ac:dyDescent="0.15">
      <c r="A88" s="22"/>
      <c r="B88" s="23"/>
      <c r="C88" s="24"/>
      <c r="D88" s="23"/>
      <c r="E88" s="25"/>
      <c r="F88" s="23"/>
      <c r="G88" s="24"/>
      <c r="H88" s="23"/>
    </row>
    <row r="89" spans="1:15" x14ac:dyDescent="0.15">
      <c r="B89" s="5"/>
    </row>
    <row r="90" spans="1:15" x14ac:dyDescent="0.15">
      <c r="A90" s="17" t="s">
        <v>65</v>
      </c>
      <c r="B90" s="18">
        <v>30.7</v>
      </c>
      <c r="C90" s="19">
        <v>7565</v>
      </c>
      <c r="D90" s="18">
        <f>IFERROR(C90/B90,"n/a")</f>
        <v>246.41693811074919</v>
      </c>
      <c r="E90" s="17"/>
      <c r="F90" s="18">
        <v>33.53</v>
      </c>
      <c r="G90" s="19">
        <v>7091</v>
      </c>
      <c r="H90" s="18">
        <f>IFERROR(G90/F90,"n/a")</f>
        <v>211.48225469728601</v>
      </c>
    </row>
    <row r="91" spans="1:15" x14ac:dyDescent="0.15">
      <c r="B91" s="5"/>
    </row>
    <row r="92" spans="1:15" x14ac:dyDescent="0.15">
      <c r="B92" s="5"/>
    </row>
    <row r="93" spans="1:15" x14ac:dyDescent="0.15">
      <c r="A93" s="15" t="s">
        <v>66</v>
      </c>
      <c r="B93" s="5"/>
      <c r="E93" s="12"/>
    </row>
    <row r="94" spans="1:15" x14ac:dyDescent="0.15">
      <c r="A94" s="1" t="s">
        <v>80</v>
      </c>
      <c r="B94" s="5">
        <v>15.52</v>
      </c>
      <c r="C94" s="6">
        <v>1205</v>
      </c>
      <c r="D94" s="5">
        <f>IFERROR(C94/B94,"n/a")</f>
        <v>77.641752577319593</v>
      </c>
      <c r="F94" s="5">
        <v>15.69</v>
      </c>
      <c r="G94" s="6">
        <v>957</v>
      </c>
      <c r="H94" s="5">
        <f>IFERROR(G94/F94,"n/a")</f>
        <v>60.994263862332701</v>
      </c>
    </row>
    <row r="95" spans="1:15" x14ac:dyDescent="0.15">
      <c r="A95" s="1" t="s">
        <v>79</v>
      </c>
      <c r="B95" s="5">
        <v>3.14</v>
      </c>
      <c r="C95" s="6">
        <v>615</v>
      </c>
      <c r="D95" s="5">
        <f t="shared" ref="D95:D97" si="10">IFERROR(C95/B95,"n/a")</f>
        <v>195.85987261146497</v>
      </c>
      <c r="F95" s="5">
        <v>3.56</v>
      </c>
      <c r="G95" s="6">
        <v>793</v>
      </c>
      <c r="H95" s="5">
        <f t="shared" ref="H95:H97" si="11">IFERROR(G95/F95,"n/a")</f>
        <v>222.75280898876403</v>
      </c>
      <c r="O95" s="21"/>
    </row>
    <row r="96" spans="1:15" x14ac:dyDescent="0.15">
      <c r="A96" s="1" t="s">
        <v>67</v>
      </c>
      <c r="B96" s="5">
        <v>5.67</v>
      </c>
      <c r="C96" s="6">
        <v>268</v>
      </c>
      <c r="D96" s="5">
        <f t="shared" si="10"/>
        <v>47.266313932980601</v>
      </c>
      <c r="F96" s="5">
        <v>6.17</v>
      </c>
      <c r="G96" s="6">
        <v>381</v>
      </c>
      <c r="H96" s="5">
        <f t="shared" si="11"/>
        <v>61.750405186385741</v>
      </c>
    </row>
    <row r="97" spans="1:15" x14ac:dyDescent="0.15">
      <c r="A97" s="1" t="s">
        <v>68</v>
      </c>
      <c r="B97" s="5">
        <v>25.27</v>
      </c>
      <c r="C97" s="6">
        <v>6637</v>
      </c>
      <c r="D97" s="5">
        <f t="shared" si="10"/>
        <v>262.64345073209341</v>
      </c>
      <c r="F97" s="5">
        <v>26.11</v>
      </c>
      <c r="G97" s="6">
        <v>6257</v>
      </c>
      <c r="H97" s="5">
        <f t="shared" si="11"/>
        <v>239.63998468019915</v>
      </c>
    </row>
    <row r="98" spans="1:15" x14ac:dyDescent="0.15">
      <c r="A98" s="17" t="s">
        <v>69</v>
      </c>
      <c r="B98" s="18">
        <f>SUM(B94:B97)</f>
        <v>49.599999999999994</v>
      </c>
      <c r="C98" s="19">
        <f>SUM(C94:C97)</f>
        <v>8725</v>
      </c>
      <c r="D98" s="18">
        <f>IFERROR(C98/B98,"n/a")</f>
        <v>175.90725806451616</v>
      </c>
      <c r="E98" s="17"/>
      <c r="F98" s="18">
        <f>SUM(F94:F97)</f>
        <v>51.53</v>
      </c>
      <c r="G98" s="19">
        <f>SUM(G94:G97)</f>
        <v>8388</v>
      </c>
      <c r="H98" s="18">
        <f>IFERROR(G98/F98,"n/a")</f>
        <v>162.77896371045992</v>
      </c>
    </row>
    <row r="99" spans="1:15" x14ac:dyDescent="0.15">
      <c r="B99" s="5"/>
    </row>
    <row r="100" spans="1:15" x14ac:dyDescent="0.15">
      <c r="B100" s="5"/>
    </row>
    <row r="101" spans="1:15" x14ac:dyDescent="0.15">
      <c r="A101" s="15" t="s">
        <v>70</v>
      </c>
      <c r="B101" s="5"/>
      <c r="E101" s="12"/>
    </row>
    <row r="102" spans="1:15" x14ac:dyDescent="0.15">
      <c r="A102" s="1" t="s">
        <v>71</v>
      </c>
      <c r="B102" s="34">
        <v>2.19</v>
      </c>
      <c r="C102" s="6">
        <v>303</v>
      </c>
      <c r="D102" s="5">
        <f>IFERROR(C102/B102,"n/a")</f>
        <v>138.35616438356163</v>
      </c>
      <c r="F102" s="5">
        <v>2.44</v>
      </c>
      <c r="G102" s="6">
        <v>465</v>
      </c>
      <c r="H102" s="5">
        <f>IFERROR(G102/F102,"n/a")</f>
        <v>190.57377049180329</v>
      </c>
      <c r="I102" s="26"/>
      <c r="N102" s="16"/>
      <c r="O102" s="21"/>
    </row>
    <row r="103" spans="1:15" x14ac:dyDescent="0.15">
      <c r="A103" s="1" t="s">
        <v>72</v>
      </c>
      <c r="B103" s="5">
        <v>4.24</v>
      </c>
      <c r="C103" s="6">
        <v>1669</v>
      </c>
      <c r="D103" s="5">
        <f t="shared" ref="D103:D109" si="12">IFERROR(C103/B103,"n/a")</f>
        <v>393.6320754716981</v>
      </c>
      <c r="F103" s="5">
        <v>4.24</v>
      </c>
      <c r="G103" s="6">
        <v>1711</v>
      </c>
      <c r="H103" s="5">
        <f t="shared" ref="H103:H109" si="13">IFERROR(G103/F103,"n/a")</f>
        <v>403.53773584905656</v>
      </c>
    </row>
    <row r="104" spans="1:15" x14ac:dyDescent="0.15">
      <c r="A104" s="1" t="s">
        <v>73</v>
      </c>
      <c r="B104" s="5">
        <v>6.75</v>
      </c>
      <c r="C104" s="6">
        <v>2567</v>
      </c>
      <c r="D104" s="5">
        <f t="shared" si="12"/>
        <v>380.2962962962963</v>
      </c>
      <c r="F104" s="5">
        <v>4.25</v>
      </c>
      <c r="G104" s="6">
        <v>708</v>
      </c>
      <c r="H104" s="5">
        <f t="shared" si="13"/>
        <v>166.58823529411765</v>
      </c>
    </row>
    <row r="105" spans="1:15" x14ac:dyDescent="0.15">
      <c r="A105" s="1" t="s">
        <v>74</v>
      </c>
      <c r="B105" s="5">
        <v>0.5</v>
      </c>
      <c r="C105" s="6">
        <v>327</v>
      </c>
      <c r="D105" s="5">
        <f t="shared" si="12"/>
        <v>654</v>
      </c>
      <c r="F105" s="5">
        <v>0.33</v>
      </c>
      <c r="G105" s="6">
        <v>45</v>
      </c>
      <c r="H105" s="5">
        <f t="shared" si="13"/>
        <v>136.36363636363635</v>
      </c>
    </row>
    <row r="106" spans="1:15" x14ac:dyDescent="0.15">
      <c r="A106" s="1" t="s">
        <v>81</v>
      </c>
      <c r="B106" s="5">
        <v>1</v>
      </c>
      <c r="C106" s="6">
        <v>395</v>
      </c>
      <c r="D106" s="5">
        <f t="shared" si="12"/>
        <v>395</v>
      </c>
      <c r="F106" s="5">
        <v>1</v>
      </c>
      <c r="G106" s="6">
        <v>987</v>
      </c>
      <c r="H106" s="5">
        <f t="shared" si="13"/>
        <v>987</v>
      </c>
    </row>
    <row r="107" spans="1:15" x14ac:dyDescent="0.15">
      <c r="A107" s="1" t="s">
        <v>92</v>
      </c>
      <c r="B107" s="5">
        <v>0.08</v>
      </c>
      <c r="C107" s="6">
        <v>4</v>
      </c>
      <c r="D107" s="5">
        <f t="shared" ref="D107" si="14">IFERROR(C107/B107,"n/a")</f>
        <v>50</v>
      </c>
      <c r="F107" s="5">
        <v>0.08</v>
      </c>
      <c r="G107" s="6">
        <v>16</v>
      </c>
      <c r="H107" s="5">
        <f t="shared" ref="H107" si="15">IFERROR(G107/F107,"n/a")</f>
        <v>200</v>
      </c>
    </row>
    <row r="108" spans="1:15" x14ac:dyDescent="0.15">
      <c r="A108" s="1" t="s">
        <v>83</v>
      </c>
      <c r="B108" s="5">
        <v>0.09</v>
      </c>
      <c r="C108" s="6">
        <v>71</v>
      </c>
      <c r="D108" s="5">
        <f t="shared" si="12"/>
        <v>788.88888888888891</v>
      </c>
      <c r="F108" s="5">
        <v>0.09</v>
      </c>
      <c r="G108" s="6">
        <v>74</v>
      </c>
      <c r="H108" s="5">
        <f t="shared" si="13"/>
        <v>822.22222222222229</v>
      </c>
    </row>
    <row r="109" spans="1:15" x14ac:dyDescent="0.15">
      <c r="A109" s="1" t="s">
        <v>84</v>
      </c>
      <c r="B109" s="5">
        <v>14.72</v>
      </c>
      <c r="C109" s="6">
        <v>0</v>
      </c>
      <c r="D109" s="5">
        <f t="shared" si="12"/>
        <v>0</v>
      </c>
      <c r="F109" s="5">
        <v>14.72</v>
      </c>
      <c r="G109" s="6">
        <v>0</v>
      </c>
      <c r="H109" s="5">
        <f t="shared" si="13"/>
        <v>0</v>
      </c>
    </row>
    <row r="110" spans="1:15" x14ac:dyDescent="0.15">
      <c r="A110" s="17" t="s">
        <v>75</v>
      </c>
      <c r="B110" s="18">
        <f>SUM(B102:B109)</f>
        <v>29.57</v>
      </c>
      <c r="C110" s="19">
        <f>SUM(C102:C109)</f>
        <v>5336</v>
      </c>
      <c r="D110" s="18">
        <f>IFERROR(C110/B110,"n/a")</f>
        <v>180.45316198850185</v>
      </c>
      <c r="E110" s="17"/>
      <c r="F110" s="18">
        <f>SUM(F102:F109)</f>
        <v>27.15</v>
      </c>
      <c r="G110" s="19">
        <f>SUM(G102:G109)</f>
        <v>4006</v>
      </c>
      <c r="H110" s="18">
        <f>IFERROR(G110/F110,"n/a")</f>
        <v>147.55064456721917</v>
      </c>
    </row>
    <row r="111" spans="1:15" x14ac:dyDescent="0.15">
      <c r="B111" s="5"/>
      <c r="F111" s="23"/>
    </row>
    <row r="112" spans="1:15" x14ac:dyDescent="0.15">
      <c r="B112" s="5"/>
    </row>
    <row r="113" spans="1:15" x14ac:dyDescent="0.15">
      <c r="A113" s="17" t="s">
        <v>76</v>
      </c>
      <c r="B113" s="35">
        <f>B110+B98+B90+B87+B84+B71+B63+B54+B42+B39</f>
        <v>1063.95</v>
      </c>
      <c r="C113" s="19">
        <f>C110+C98+C90+C87+C84+C71+C63+C54+C42+C39</f>
        <v>255341</v>
      </c>
      <c r="D113" s="18">
        <f>IFERROR(C113/B113,"n/a")</f>
        <v>239.99342074345597</v>
      </c>
      <c r="E113" s="17"/>
      <c r="F113" s="35">
        <f>F110+F98+F90+F87+F84+F71+F63+F54+F42+F39</f>
        <v>1061.69</v>
      </c>
      <c r="G113" s="19">
        <f>G110+G98+G90+G87+G84+G71+G63+G54+G42+G39</f>
        <v>240052</v>
      </c>
      <c r="H113" s="18">
        <f>IFERROR(G113/F113,"n/a")</f>
        <v>226.10366491160318</v>
      </c>
      <c r="O113" s="21"/>
    </row>
  </sheetData>
  <sheetProtection algorithmName="SHA-512" hashValue="/z2c/woZ2AiMdqAvzu2zaTxRJqLXwJ3EUU1NA+1DuD28r0MHPaDDRcSizo9fHqrS8GJTXnqdnGxoHJboX9JEVA==" saltValue="yFZ33GmUj8foueTJImukJg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G12 A76:C76 A102:C104 E13:G35 E76:G76 E102:G104 E94:G95 A108:C109 A94:D97 A13:C35 A58:B58 A59 B58:B61 E108:G109">
    <cfRule type="expression" dxfId="200" priority="118">
      <formula>MOD(ROW(),2)=0</formula>
    </cfRule>
  </conditionalFormatting>
  <conditionalFormatting sqref="A46:C46 E46:G46 E48:G52 A48:C52">
    <cfRule type="expression" dxfId="199" priority="117">
      <formula>MOD(ROW(),2)=0</formula>
    </cfRule>
  </conditionalFormatting>
  <conditionalFormatting sqref="E58:G61 A61:B61 A60 A62 E62 G62">
    <cfRule type="expression" dxfId="198" priority="116">
      <formula>MOD(ROW(),2)=0</formula>
    </cfRule>
  </conditionalFormatting>
  <conditionalFormatting sqref="A67:B70 E67:G69 E70 G70">
    <cfRule type="expression" dxfId="197" priority="115">
      <formula>MOD(ROW(),2)=0</formula>
    </cfRule>
  </conditionalFormatting>
  <conditionalFormatting sqref="A77:C83 E77:G83">
    <cfRule type="expression" dxfId="196" priority="114">
      <formula>MOD(ROW(),2)=0</formula>
    </cfRule>
  </conditionalFormatting>
  <conditionalFormatting sqref="E96:G97">
    <cfRule type="expression" dxfId="195" priority="113">
      <formula>MOD(ROW(),2)=0</formula>
    </cfRule>
  </conditionalFormatting>
  <conditionalFormatting sqref="C58:C61">
    <cfRule type="expression" dxfId="194" priority="49">
      <formula>MOD(ROW(),2)=0</formula>
    </cfRule>
  </conditionalFormatting>
  <conditionalFormatting sqref="C67:C70">
    <cfRule type="expression" dxfId="193" priority="48">
      <formula>MOD(ROW(),2)=0</formula>
    </cfRule>
  </conditionalFormatting>
  <conditionalFormatting sqref="D46 D48:D52">
    <cfRule type="expression" dxfId="192" priority="46">
      <formula>MOD(ROW(),2)=0</formula>
    </cfRule>
  </conditionalFormatting>
  <conditionalFormatting sqref="D58:D62">
    <cfRule type="expression" dxfId="191" priority="43">
      <formula>MOD(ROW(),2)=0</formula>
    </cfRule>
  </conditionalFormatting>
  <conditionalFormatting sqref="D67:D70">
    <cfRule type="expression" dxfId="190" priority="42">
      <formula>MOD(ROW(),2)=0</formula>
    </cfRule>
  </conditionalFormatting>
  <conditionalFormatting sqref="D102:D106 D108:D109">
    <cfRule type="expression" dxfId="189" priority="39">
      <formula>MOD(ROW(),2)=0</formula>
    </cfRule>
  </conditionalFormatting>
  <conditionalFormatting sqref="D76:D83">
    <cfRule type="expression" dxfId="188" priority="41">
      <formula>MOD(ROW(),2)=0</formula>
    </cfRule>
  </conditionalFormatting>
  <conditionalFormatting sqref="E105:G106 A105:C106 A107">
    <cfRule type="expression" dxfId="187" priority="38">
      <formula>MOD(ROW(),2)=0</formula>
    </cfRule>
  </conditionalFormatting>
  <conditionalFormatting sqref="D13:D35 D37">
    <cfRule type="expression" dxfId="186" priority="36">
      <formula>MOD(ROW(),2)=0</formula>
    </cfRule>
  </conditionalFormatting>
  <conditionalFormatting sqref="H12 H94:H97">
    <cfRule type="expression" dxfId="185" priority="35">
      <formula>MOD(ROW(),2)=0</formula>
    </cfRule>
  </conditionalFormatting>
  <conditionalFormatting sqref="H46 H48:H52">
    <cfRule type="expression" dxfId="184" priority="34">
      <formula>MOD(ROW(),2)=0</formula>
    </cfRule>
  </conditionalFormatting>
  <conditionalFormatting sqref="H58:H62">
    <cfRule type="expression" dxfId="183" priority="33">
      <formula>MOD(ROW(),2)=0</formula>
    </cfRule>
  </conditionalFormatting>
  <conditionalFormatting sqref="H67:H70">
    <cfRule type="expression" dxfId="182" priority="32">
      <formula>MOD(ROW(),2)=0</formula>
    </cfRule>
  </conditionalFormatting>
  <conditionalFormatting sqref="H102:H106 H108:H109">
    <cfRule type="expression" dxfId="181" priority="30">
      <formula>MOD(ROW(),2)=0</formula>
    </cfRule>
  </conditionalFormatting>
  <conditionalFormatting sqref="H76:H83">
    <cfRule type="expression" dxfId="180" priority="31">
      <formula>MOD(ROW(),2)=0</formula>
    </cfRule>
  </conditionalFormatting>
  <conditionalFormatting sqref="H13:H35 H37">
    <cfRule type="expression" dxfId="179" priority="29">
      <formula>MOD(ROW(),2)=0</formula>
    </cfRule>
  </conditionalFormatting>
  <conditionalFormatting sqref="A38:C38 E38:G38">
    <cfRule type="expression" dxfId="178" priority="28">
      <formula>MOD(ROW(),2)=0</formula>
    </cfRule>
  </conditionalFormatting>
  <conditionalFormatting sqref="D38">
    <cfRule type="expression" dxfId="177" priority="27">
      <formula>MOD(ROW(),2)=0</formula>
    </cfRule>
  </conditionalFormatting>
  <conditionalFormatting sqref="H38">
    <cfRule type="expression" dxfId="176" priority="26">
      <formula>MOD(ROW(),2)=0</formula>
    </cfRule>
  </conditionalFormatting>
  <conditionalFormatting sqref="A36:C36 E36:G36">
    <cfRule type="expression" dxfId="175" priority="25">
      <formula>MOD(ROW(),2)=0</formula>
    </cfRule>
  </conditionalFormatting>
  <conditionalFormatting sqref="D36">
    <cfRule type="expression" dxfId="174" priority="24">
      <formula>MOD(ROW(),2)=0</formula>
    </cfRule>
  </conditionalFormatting>
  <conditionalFormatting sqref="H36">
    <cfRule type="expression" dxfId="173" priority="23">
      <formula>MOD(ROW(),2)=0</formula>
    </cfRule>
  </conditionalFormatting>
  <conditionalFormatting sqref="F70">
    <cfRule type="expression" dxfId="172" priority="22">
      <formula>MOD(ROW(),2)=0</formula>
    </cfRule>
  </conditionalFormatting>
  <conditionalFormatting sqref="A47:C47 E47:G47">
    <cfRule type="expression" dxfId="171" priority="17">
      <formula>MOD(ROW(),2)=0</formula>
    </cfRule>
  </conditionalFormatting>
  <conditionalFormatting sqref="D47">
    <cfRule type="expression" dxfId="170" priority="16">
      <formula>MOD(ROW(),2)=0</formula>
    </cfRule>
  </conditionalFormatting>
  <conditionalFormatting sqref="H47">
    <cfRule type="expression" dxfId="169" priority="15">
      <formula>MOD(ROW(),2)=0</formula>
    </cfRule>
  </conditionalFormatting>
  <conditionalFormatting sqref="B107:C107 E107:G107">
    <cfRule type="expression" dxfId="168" priority="14">
      <formula>MOD(ROW(),2)=0</formula>
    </cfRule>
  </conditionalFormatting>
  <conditionalFormatting sqref="D107">
    <cfRule type="expression" dxfId="167" priority="13">
      <formula>MOD(ROW(),2)=0</formula>
    </cfRule>
  </conditionalFormatting>
  <conditionalFormatting sqref="H107">
    <cfRule type="expression" dxfId="166" priority="12">
      <formula>MOD(ROW(),2)=0</formula>
    </cfRule>
  </conditionalFormatting>
  <conditionalFormatting sqref="A75:C75 E75:G75">
    <cfRule type="expression" dxfId="165" priority="11">
      <formula>MOD(ROW(),2)=0</formula>
    </cfRule>
  </conditionalFormatting>
  <conditionalFormatting sqref="D75">
    <cfRule type="expression" dxfId="164" priority="10">
      <formula>MOD(ROW(),2)=0</formula>
    </cfRule>
  </conditionalFormatting>
  <conditionalFormatting sqref="H75">
    <cfRule type="expression" dxfId="163" priority="9">
      <formula>MOD(ROW(),2)=0</formula>
    </cfRule>
  </conditionalFormatting>
  <conditionalFormatting sqref="C62">
    <cfRule type="expression" dxfId="162" priority="8">
      <formula>MOD(ROW(),2)=0</formula>
    </cfRule>
  </conditionalFormatting>
  <conditionalFormatting sqref="E53:G53 A53:C53">
    <cfRule type="expression" dxfId="161" priority="7">
      <formula>MOD(ROW(),2)=0</formula>
    </cfRule>
  </conditionalFormatting>
  <conditionalFormatting sqref="D53">
    <cfRule type="expression" dxfId="160" priority="4">
      <formula>MOD(ROW(),2)=0</formula>
    </cfRule>
  </conditionalFormatting>
  <conditionalFormatting sqref="H53">
    <cfRule type="expression" dxfId="159" priority="3">
      <formula>MOD(ROW(),2)=0</formula>
    </cfRule>
  </conditionalFormatting>
  <conditionalFormatting sqref="B62">
    <cfRule type="expression" dxfId="158" priority="2">
      <formula>MOD(ROW(),2)=0</formula>
    </cfRule>
  </conditionalFormatting>
  <conditionalFormatting sqref="F62">
    <cfRule type="expression" dxfId="157" priority="1">
      <formula>MOD(ROW(),2)=0</formula>
    </cfRule>
  </conditionalFormatting>
  <pageMargins left="0.25" right="0.25" top="0.75" bottom="0.75" header="0.3" footer="0.3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sqref="A1:H1"/>
    </sheetView>
  </sheetViews>
  <sheetFormatPr defaultRowHeight="10.5" x14ac:dyDescent="0.15"/>
  <cols>
    <col min="1" max="1" width="30.7109375" style="36" bestFit="1" customWidth="1"/>
    <col min="2" max="2" width="11.28515625" style="36" bestFit="1" customWidth="1"/>
    <col min="3" max="3" width="11.42578125" style="36" bestFit="1" customWidth="1"/>
    <col min="4" max="4" width="8.7109375" style="36" bestFit="1" customWidth="1"/>
    <col min="5" max="5" width="2.7109375" style="36" customWidth="1"/>
    <col min="6" max="6" width="11.28515625" style="36" bestFit="1" customWidth="1"/>
    <col min="7" max="7" width="11.42578125" style="36" bestFit="1" customWidth="1"/>
    <col min="8" max="8" width="8.7109375" style="36" bestFit="1" customWidth="1"/>
    <col min="9" max="16384" width="9.140625" style="36"/>
  </cols>
  <sheetData>
    <row r="1" spans="1:8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15">
      <c r="A2" s="39" t="s">
        <v>85</v>
      </c>
      <c r="B2" s="39"/>
      <c r="C2" s="39"/>
      <c r="D2" s="39"/>
      <c r="E2" s="39"/>
      <c r="F2" s="39"/>
      <c r="G2" s="39"/>
      <c r="H2" s="39"/>
    </row>
    <row r="3" spans="1:8" x14ac:dyDescent="0.15">
      <c r="A3" s="39" t="s">
        <v>93</v>
      </c>
      <c r="B3" s="39"/>
      <c r="C3" s="39"/>
      <c r="D3" s="39"/>
      <c r="E3" s="39"/>
      <c r="F3" s="39"/>
      <c r="G3" s="39"/>
      <c r="H3" s="39"/>
    </row>
    <row r="4" spans="1:8" x14ac:dyDescent="0.15">
      <c r="A4" s="39" t="s">
        <v>2</v>
      </c>
      <c r="B4" s="39"/>
      <c r="C4" s="39"/>
      <c r="D4" s="39"/>
      <c r="E4" s="39"/>
      <c r="F4" s="39"/>
      <c r="G4" s="39"/>
      <c r="H4" s="39"/>
    </row>
    <row r="5" spans="1:8" x14ac:dyDescent="0.15">
      <c r="A5" s="2"/>
      <c r="B5" s="31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40" t="s">
        <v>94</v>
      </c>
      <c r="C7" s="41"/>
      <c r="D7" s="41"/>
      <c r="E7" s="9"/>
      <c r="F7" s="40" t="s">
        <v>95</v>
      </c>
      <c r="G7" s="41"/>
      <c r="H7" s="41"/>
    </row>
    <row r="8" spans="1:8" x14ac:dyDescent="0.15">
      <c r="A8" s="9"/>
      <c r="B8" s="32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2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3"/>
      <c r="C10" s="14"/>
      <c r="D10" s="13"/>
      <c r="E10" s="12"/>
      <c r="F10" s="13"/>
      <c r="G10" s="14"/>
      <c r="H10" s="13"/>
    </row>
    <row r="11" spans="1:8" x14ac:dyDescent="0.15">
      <c r="A11" s="15" t="s">
        <v>8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9</v>
      </c>
      <c r="B12" s="5">
        <v>1</v>
      </c>
      <c r="C12" s="6">
        <v>124</v>
      </c>
      <c r="D12" s="5">
        <f t="shared" ref="D12:D19" si="0">IFERROR(C12/B12,"n/a")</f>
        <v>124</v>
      </c>
      <c r="E12" s="7"/>
      <c r="F12" s="5">
        <v>1</v>
      </c>
      <c r="G12" s="6">
        <v>94</v>
      </c>
      <c r="H12" s="5">
        <f t="shared" ref="H12:H35" si="1">IFERROR(G12/F12,"n/a")</f>
        <v>94</v>
      </c>
    </row>
    <row r="13" spans="1:8" x14ac:dyDescent="0.15">
      <c r="A13" s="1" t="s">
        <v>10</v>
      </c>
      <c r="B13" s="5">
        <v>3.76</v>
      </c>
      <c r="C13" s="6">
        <v>831</v>
      </c>
      <c r="D13" s="5">
        <f t="shared" si="0"/>
        <v>221.01063829787236</v>
      </c>
      <c r="E13" s="7"/>
      <c r="F13" s="5">
        <v>4.26</v>
      </c>
      <c r="G13" s="6">
        <v>876</v>
      </c>
      <c r="H13" s="5">
        <f t="shared" si="1"/>
        <v>205.63380281690141</v>
      </c>
    </row>
    <row r="14" spans="1:8" x14ac:dyDescent="0.15">
      <c r="A14" s="1" t="s">
        <v>11</v>
      </c>
      <c r="B14" s="5">
        <v>23.77</v>
      </c>
      <c r="C14" s="6">
        <v>3083</v>
      </c>
      <c r="D14" s="5">
        <f t="shared" si="0"/>
        <v>129.70130416491375</v>
      </c>
      <c r="E14" s="7"/>
      <c r="F14" s="5">
        <v>24.02</v>
      </c>
      <c r="G14" s="6">
        <v>2421</v>
      </c>
      <c r="H14" s="5">
        <f t="shared" si="1"/>
        <v>100.7910074937552</v>
      </c>
    </row>
    <row r="15" spans="1:8" x14ac:dyDescent="0.15">
      <c r="A15" s="1" t="s">
        <v>12</v>
      </c>
      <c r="B15" s="5">
        <v>33</v>
      </c>
      <c r="C15" s="6">
        <v>12916</v>
      </c>
      <c r="D15" s="5">
        <f t="shared" si="0"/>
        <v>391.39393939393938</v>
      </c>
      <c r="E15" s="7"/>
      <c r="F15" s="5">
        <v>34.67</v>
      </c>
      <c r="G15" s="6">
        <v>11626</v>
      </c>
      <c r="H15" s="5">
        <f t="shared" si="1"/>
        <v>335.33314104413034</v>
      </c>
    </row>
    <row r="16" spans="1:8" x14ac:dyDescent="0.15">
      <c r="A16" s="1" t="s">
        <v>13</v>
      </c>
      <c r="B16" s="5">
        <v>24.1</v>
      </c>
      <c r="C16" s="6">
        <v>7899</v>
      </c>
      <c r="D16" s="5">
        <f t="shared" si="0"/>
        <v>327.75933609958503</v>
      </c>
      <c r="E16" s="7"/>
      <c r="F16" s="5">
        <v>23.52</v>
      </c>
      <c r="G16" s="6">
        <v>6506</v>
      </c>
      <c r="H16" s="5">
        <f t="shared" si="1"/>
        <v>276.61564625850343</v>
      </c>
    </row>
    <row r="17" spans="1:8" x14ac:dyDescent="0.15">
      <c r="A17" s="1" t="s">
        <v>14</v>
      </c>
      <c r="B17" s="5">
        <v>5.81</v>
      </c>
      <c r="C17" s="6">
        <v>1161</v>
      </c>
      <c r="D17" s="5">
        <f t="shared" si="0"/>
        <v>199.82788296041309</v>
      </c>
      <c r="E17" s="7"/>
      <c r="F17" s="5">
        <v>5.81</v>
      </c>
      <c r="G17" s="6">
        <v>918</v>
      </c>
      <c r="H17" s="5">
        <f t="shared" si="1"/>
        <v>158.00344234079174</v>
      </c>
    </row>
    <row r="18" spans="1:8" x14ac:dyDescent="0.15">
      <c r="A18" s="1" t="s">
        <v>15</v>
      </c>
      <c r="B18" s="5">
        <v>18.29</v>
      </c>
      <c r="C18" s="6">
        <v>7857</v>
      </c>
      <c r="D18" s="5">
        <f t="shared" si="0"/>
        <v>429.57900492072173</v>
      </c>
      <c r="E18" s="7"/>
      <c r="F18" s="5">
        <v>17.29</v>
      </c>
      <c r="G18" s="6">
        <v>7410</v>
      </c>
      <c r="H18" s="5">
        <f t="shared" si="1"/>
        <v>428.57142857142861</v>
      </c>
    </row>
    <row r="19" spans="1:8" x14ac:dyDescent="0.15">
      <c r="A19" s="1" t="s">
        <v>16</v>
      </c>
      <c r="B19" s="5">
        <v>46.74</v>
      </c>
      <c r="C19" s="6">
        <v>6978</v>
      </c>
      <c r="D19" s="5">
        <f t="shared" si="0"/>
        <v>149.29396662387677</v>
      </c>
      <c r="E19" s="7"/>
      <c r="F19" s="5">
        <v>45.99</v>
      </c>
      <c r="G19" s="6">
        <v>6660</v>
      </c>
      <c r="H19" s="5">
        <f t="shared" si="1"/>
        <v>144.81409001956948</v>
      </c>
    </row>
    <row r="20" spans="1:8" x14ac:dyDescent="0.15">
      <c r="A20" s="1" t="s">
        <v>17</v>
      </c>
      <c r="B20" s="5">
        <v>32.549999999999997</v>
      </c>
      <c r="C20" s="6">
        <v>7509</v>
      </c>
      <c r="D20" s="5">
        <f t="shared" ref="D20:D38" si="2">IFERROR(C20/B20,"n/a")</f>
        <v>230.69124423963135</v>
      </c>
      <c r="E20" s="7"/>
      <c r="F20" s="5">
        <v>31.63</v>
      </c>
      <c r="G20" s="6">
        <v>6894</v>
      </c>
      <c r="H20" s="5">
        <f t="shared" si="1"/>
        <v>217.95763515649699</v>
      </c>
    </row>
    <row r="21" spans="1:8" x14ac:dyDescent="0.15">
      <c r="A21" s="1" t="s">
        <v>18</v>
      </c>
      <c r="B21" s="5">
        <v>36.96</v>
      </c>
      <c r="C21" s="6">
        <v>12108</v>
      </c>
      <c r="D21" s="5">
        <f t="shared" si="2"/>
        <v>327.59740259740261</v>
      </c>
      <c r="E21" s="7"/>
      <c r="F21" s="5">
        <v>33.46</v>
      </c>
      <c r="G21" s="6">
        <v>10698</v>
      </c>
      <c r="H21" s="5">
        <f t="shared" si="1"/>
        <v>319.72504482964735</v>
      </c>
    </row>
    <row r="22" spans="1:8" x14ac:dyDescent="0.15">
      <c r="A22" s="1" t="s">
        <v>19</v>
      </c>
      <c r="B22" s="5">
        <v>3.17</v>
      </c>
      <c r="C22" s="6">
        <v>405</v>
      </c>
      <c r="D22" s="5">
        <f t="shared" si="2"/>
        <v>127.7602523659306</v>
      </c>
      <c r="E22" s="7"/>
      <c r="F22" s="5">
        <v>3.67</v>
      </c>
      <c r="G22" s="6">
        <v>393</v>
      </c>
      <c r="H22" s="5">
        <f t="shared" si="1"/>
        <v>107.08446866485014</v>
      </c>
    </row>
    <row r="23" spans="1:8" x14ac:dyDescent="0.15">
      <c r="A23" s="1" t="s">
        <v>20</v>
      </c>
      <c r="B23" s="5">
        <v>69.77</v>
      </c>
      <c r="C23" s="6">
        <v>8497</v>
      </c>
      <c r="D23" s="5">
        <f t="shared" si="2"/>
        <v>121.78586785151212</v>
      </c>
      <c r="E23" s="7"/>
      <c r="F23" s="5">
        <v>67.27</v>
      </c>
      <c r="G23" s="6">
        <v>7741</v>
      </c>
      <c r="H23" s="5">
        <f t="shared" si="1"/>
        <v>115.07358406421882</v>
      </c>
    </row>
    <row r="24" spans="1:8" x14ac:dyDescent="0.15">
      <c r="A24" s="1" t="s">
        <v>21</v>
      </c>
      <c r="B24" s="5">
        <v>33.590000000000003</v>
      </c>
      <c r="C24" s="6">
        <v>3211</v>
      </c>
      <c r="D24" s="5">
        <f t="shared" si="2"/>
        <v>95.593926763917821</v>
      </c>
      <c r="E24" s="7"/>
      <c r="F24" s="5">
        <v>33.92</v>
      </c>
      <c r="G24" s="6">
        <v>2441</v>
      </c>
      <c r="H24" s="5">
        <f t="shared" si="1"/>
        <v>71.96344339622641</v>
      </c>
    </row>
    <row r="25" spans="1:8" x14ac:dyDescent="0.15">
      <c r="A25" s="1" t="s">
        <v>22</v>
      </c>
      <c r="B25" s="5">
        <v>2.17</v>
      </c>
      <c r="C25" s="6">
        <v>170</v>
      </c>
      <c r="D25" s="5">
        <f t="shared" si="2"/>
        <v>78.341013824884797</v>
      </c>
      <c r="E25" s="7"/>
      <c r="F25" s="5">
        <v>1.75</v>
      </c>
      <c r="G25" s="6">
        <v>154</v>
      </c>
      <c r="H25" s="5">
        <f t="shared" si="1"/>
        <v>88</v>
      </c>
    </row>
    <row r="26" spans="1:8" x14ac:dyDescent="0.15">
      <c r="A26" s="1" t="s">
        <v>23</v>
      </c>
      <c r="B26" s="5">
        <v>16.59</v>
      </c>
      <c r="C26" s="6">
        <v>3699</v>
      </c>
      <c r="D26" s="5">
        <f t="shared" si="2"/>
        <v>222.96564195298373</v>
      </c>
      <c r="E26" s="7"/>
      <c r="F26" s="5">
        <v>14.84</v>
      </c>
      <c r="G26" s="6">
        <v>3657</v>
      </c>
      <c r="H26" s="5">
        <f t="shared" si="1"/>
        <v>246.42857142857144</v>
      </c>
    </row>
    <row r="27" spans="1:8" x14ac:dyDescent="0.15">
      <c r="A27" s="1" t="s">
        <v>24</v>
      </c>
      <c r="B27" s="5">
        <v>19.36</v>
      </c>
      <c r="C27" s="6">
        <v>3776</v>
      </c>
      <c r="D27" s="5">
        <f t="shared" si="2"/>
        <v>195.04132231404958</v>
      </c>
      <c r="E27" s="7"/>
      <c r="F27" s="5">
        <v>19.11</v>
      </c>
      <c r="G27" s="6">
        <v>3093</v>
      </c>
      <c r="H27" s="5">
        <f t="shared" si="1"/>
        <v>161.85243328100472</v>
      </c>
    </row>
    <row r="28" spans="1:8" x14ac:dyDescent="0.15">
      <c r="A28" s="1" t="s">
        <v>25</v>
      </c>
      <c r="B28" s="5">
        <v>20.51</v>
      </c>
      <c r="C28" s="6">
        <v>4255</v>
      </c>
      <c r="D28" s="5">
        <f t="shared" si="2"/>
        <v>207.45977571916137</v>
      </c>
      <c r="E28" s="7"/>
      <c r="F28" s="5">
        <v>21.34</v>
      </c>
      <c r="G28" s="6">
        <v>3484</v>
      </c>
      <c r="H28" s="5">
        <f t="shared" si="1"/>
        <v>163.26148078725399</v>
      </c>
    </row>
    <row r="29" spans="1:8" x14ac:dyDescent="0.15">
      <c r="A29" s="1" t="s">
        <v>26</v>
      </c>
      <c r="B29" s="5">
        <v>28.98</v>
      </c>
      <c r="C29" s="6">
        <v>10925</v>
      </c>
      <c r="D29" s="5">
        <f t="shared" si="2"/>
        <v>376.98412698412699</v>
      </c>
      <c r="E29" s="7"/>
      <c r="F29" s="5">
        <v>29.73</v>
      </c>
      <c r="G29" s="6">
        <v>9801</v>
      </c>
      <c r="H29" s="5">
        <f t="shared" si="1"/>
        <v>329.66700302724519</v>
      </c>
    </row>
    <row r="30" spans="1:8" x14ac:dyDescent="0.15">
      <c r="A30" s="1" t="s">
        <v>27</v>
      </c>
      <c r="B30" s="5">
        <v>8.08</v>
      </c>
      <c r="C30" s="6">
        <v>1165</v>
      </c>
      <c r="D30" s="5">
        <f t="shared" si="2"/>
        <v>144.18316831683168</v>
      </c>
      <c r="E30" s="7"/>
      <c r="F30" s="5">
        <v>8.58</v>
      </c>
      <c r="G30" s="6">
        <v>1102</v>
      </c>
      <c r="H30" s="5">
        <f t="shared" si="1"/>
        <v>128.43822843822844</v>
      </c>
    </row>
    <row r="31" spans="1:8" x14ac:dyDescent="0.15">
      <c r="A31" s="1" t="s">
        <v>28</v>
      </c>
      <c r="B31" s="5">
        <v>23.75</v>
      </c>
      <c r="C31" s="6">
        <v>4998</v>
      </c>
      <c r="D31" s="5">
        <f t="shared" si="2"/>
        <v>210.44210526315788</v>
      </c>
      <c r="E31" s="7"/>
      <c r="F31" s="5">
        <v>25.5</v>
      </c>
      <c r="G31" s="6">
        <v>4796</v>
      </c>
      <c r="H31" s="5">
        <f t="shared" si="1"/>
        <v>188.07843137254903</v>
      </c>
    </row>
    <row r="32" spans="1:8" x14ac:dyDescent="0.15">
      <c r="A32" s="1" t="s">
        <v>29</v>
      </c>
      <c r="B32" s="5">
        <v>8.4600000000000009</v>
      </c>
      <c r="C32" s="6">
        <v>459</v>
      </c>
      <c r="D32" s="5">
        <f t="shared" si="2"/>
        <v>54.255319148936167</v>
      </c>
      <c r="E32" s="7"/>
      <c r="F32" s="5">
        <v>8.4600000000000009</v>
      </c>
      <c r="G32" s="6">
        <v>732</v>
      </c>
      <c r="H32" s="5">
        <f t="shared" si="1"/>
        <v>86.524822695035454</v>
      </c>
    </row>
    <row r="33" spans="1:8" x14ac:dyDescent="0.15">
      <c r="A33" s="1" t="s">
        <v>30</v>
      </c>
      <c r="B33" s="5">
        <v>6</v>
      </c>
      <c r="C33" s="6">
        <v>1306</v>
      </c>
      <c r="D33" s="5">
        <f t="shared" si="2"/>
        <v>217.66666666666666</v>
      </c>
      <c r="E33" s="7"/>
      <c r="F33" s="5">
        <v>6</v>
      </c>
      <c r="G33" s="6">
        <v>1309</v>
      </c>
      <c r="H33" s="5">
        <f t="shared" si="1"/>
        <v>218.16666666666666</v>
      </c>
    </row>
    <row r="34" spans="1:8" x14ac:dyDescent="0.15">
      <c r="A34" s="1" t="s">
        <v>31</v>
      </c>
      <c r="B34" s="5">
        <v>17.41</v>
      </c>
      <c r="C34" s="6">
        <v>4764</v>
      </c>
      <c r="D34" s="5">
        <f t="shared" si="2"/>
        <v>273.63584147041928</v>
      </c>
      <c r="E34" s="7"/>
      <c r="F34" s="5">
        <v>18.329999999999998</v>
      </c>
      <c r="G34" s="6">
        <v>4863</v>
      </c>
      <c r="H34" s="5">
        <f t="shared" si="1"/>
        <v>265.30278232405897</v>
      </c>
    </row>
    <row r="35" spans="1:8" x14ac:dyDescent="0.15">
      <c r="A35" s="1" t="s">
        <v>32</v>
      </c>
      <c r="B35" s="5">
        <v>43.77</v>
      </c>
      <c r="C35" s="6">
        <v>8397</v>
      </c>
      <c r="D35" s="5">
        <f t="shared" si="2"/>
        <v>191.84372858122001</v>
      </c>
      <c r="E35" s="7"/>
      <c r="F35" s="5">
        <v>42.52</v>
      </c>
      <c r="G35" s="6">
        <v>8337</v>
      </c>
      <c r="H35" s="5">
        <f t="shared" si="1"/>
        <v>196.07243650047036</v>
      </c>
    </row>
    <row r="36" spans="1:8" x14ac:dyDescent="0.15">
      <c r="A36" s="27" t="s">
        <v>33</v>
      </c>
      <c r="B36" s="28">
        <f>SUM(B12:B35)</f>
        <v>527.59</v>
      </c>
      <c r="C36" s="29">
        <f>SUM(C12:C35)</f>
        <v>116493</v>
      </c>
      <c r="D36" s="28">
        <f t="shared" si="2"/>
        <v>220.80213802384426</v>
      </c>
      <c r="E36" s="12"/>
      <c r="F36" s="28">
        <f>SUM(F12:F35)</f>
        <v>522.66999999999996</v>
      </c>
      <c r="G36" s="29">
        <f>SUM(G12:G35)</f>
        <v>106006</v>
      </c>
      <c r="H36" s="28">
        <f t="shared" ref="H36:H38" si="3">IFERROR(G36/F36,"n/a")</f>
        <v>202.81630856946066</v>
      </c>
    </row>
    <row r="37" spans="1:8" x14ac:dyDescent="0.15">
      <c r="A37" s="1" t="s">
        <v>77</v>
      </c>
      <c r="B37" s="5">
        <v>6</v>
      </c>
      <c r="C37" s="6">
        <v>1347</v>
      </c>
      <c r="D37" s="5">
        <f t="shared" si="2"/>
        <v>224.5</v>
      </c>
      <c r="E37" s="28"/>
      <c r="F37" s="5">
        <v>6.75</v>
      </c>
      <c r="G37" s="6">
        <v>1644</v>
      </c>
      <c r="H37" s="5">
        <f t="shared" si="3"/>
        <v>243.55555555555554</v>
      </c>
    </row>
    <row r="38" spans="1:8" x14ac:dyDescent="0.15">
      <c r="A38" s="1" t="s">
        <v>88</v>
      </c>
      <c r="B38" s="5">
        <v>0.57999999999999996</v>
      </c>
      <c r="C38" s="6">
        <v>183</v>
      </c>
      <c r="D38" s="5">
        <f t="shared" si="2"/>
        <v>315.51724137931035</v>
      </c>
      <c r="E38" s="7"/>
      <c r="F38" s="5">
        <v>0.5</v>
      </c>
      <c r="G38" s="6">
        <v>226</v>
      </c>
      <c r="H38" s="5">
        <f t="shared" si="3"/>
        <v>452</v>
      </c>
    </row>
    <row r="39" spans="1:8" x14ac:dyDescent="0.15">
      <c r="A39" s="17" t="s">
        <v>34</v>
      </c>
      <c r="B39" s="18">
        <f>SUM(B36:B38)</f>
        <v>534.17000000000007</v>
      </c>
      <c r="C39" s="19">
        <f>SUM(C36:C38)</f>
        <v>118023</v>
      </c>
      <c r="D39" s="18">
        <f>IFERROR(C39/B39,"n/a")</f>
        <v>220.94651515435157</v>
      </c>
      <c r="E39" s="17"/>
      <c r="F39" s="18">
        <f>SUM(F36:F38)</f>
        <v>529.91999999999996</v>
      </c>
      <c r="G39" s="19">
        <f>SUM(G36:G38)</f>
        <v>107876</v>
      </c>
      <c r="H39" s="18">
        <f>IFERROR(G39/F39,"n/a")</f>
        <v>203.5703502415459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36</v>
      </c>
      <c r="B42" s="18">
        <v>24.91</v>
      </c>
      <c r="C42" s="19">
        <v>7434</v>
      </c>
      <c r="D42" s="18">
        <f>IFERROR(C42/B42,"n/a")</f>
        <v>298.43436370935365</v>
      </c>
      <c r="E42" s="17"/>
      <c r="F42" s="18">
        <v>22.66</v>
      </c>
      <c r="G42" s="19">
        <v>7188</v>
      </c>
      <c r="H42" s="18">
        <f>IFERROR(G42/F42,"n/a")</f>
        <v>317.21094439541042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37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91</v>
      </c>
      <c r="B46" s="5">
        <v>1.25</v>
      </c>
      <c r="C46" s="6">
        <v>144</v>
      </c>
      <c r="D46" s="5">
        <f>IFERROR(C46/B46,"n/a")</f>
        <v>115.2</v>
      </c>
      <c r="E46" s="7"/>
      <c r="F46" s="5">
        <v>1.5</v>
      </c>
      <c r="G46" s="6">
        <v>174</v>
      </c>
      <c r="H46" s="5">
        <f>IFERROR(G46/F46,"n/a")</f>
        <v>116</v>
      </c>
    </row>
    <row r="47" spans="1:8" x14ac:dyDescent="0.15">
      <c r="A47" s="1" t="s">
        <v>38</v>
      </c>
      <c r="B47" s="5">
        <v>2.75</v>
      </c>
      <c r="C47" s="6">
        <v>492</v>
      </c>
      <c r="D47" s="5">
        <f>IFERROR(C47/B47,"n/a")</f>
        <v>178.90909090909091</v>
      </c>
      <c r="E47" s="7"/>
      <c r="F47" s="5">
        <v>2.5</v>
      </c>
      <c r="G47" s="6">
        <v>549</v>
      </c>
      <c r="H47" s="5">
        <f>IFERROR(G47/F47,"n/a")</f>
        <v>219.6</v>
      </c>
    </row>
    <row r="48" spans="1:8" x14ac:dyDescent="0.15">
      <c r="A48" s="1" t="s">
        <v>78</v>
      </c>
      <c r="B48" s="5">
        <v>13.26</v>
      </c>
      <c r="C48" s="6">
        <v>2559</v>
      </c>
      <c r="D48" s="5">
        <f t="shared" ref="D48:D52" si="4">IFERROR(C48/B48,"n/a")</f>
        <v>192.98642533936652</v>
      </c>
      <c r="E48" s="7"/>
      <c r="F48" s="5">
        <v>14.51</v>
      </c>
      <c r="G48" s="6">
        <v>3306</v>
      </c>
      <c r="H48" s="5">
        <f t="shared" ref="H48:H53" si="5">IFERROR(G48/F48,"n/a")</f>
        <v>227.84286698828396</v>
      </c>
    </row>
    <row r="49" spans="1:8" x14ac:dyDescent="0.15">
      <c r="A49" s="1" t="s">
        <v>39</v>
      </c>
      <c r="B49" s="5">
        <v>27.3</v>
      </c>
      <c r="C49" s="6">
        <v>6571</v>
      </c>
      <c r="D49" s="5">
        <f t="shared" si="4"/>
        <v>240.69597069597069</v>
      </c>
      <c r="E49" s="7"/>
      <c r="F49" s="5">
        <v>28.3</v>
      </c>
      <c r="G49" s="6">
        <v>6498</v>
      </c>
      <c r="H49" s="5">
        <f t="shared" si="5"/>
        <v>229.61130742049468</v>
      </c>
    </row>
    <row r="50" spans="1:8" x14ac:dyDescent="0.15">
      <c r="A50" s="1" t="s">
        <v>40</v>
      </c>
      <c r="B50" s="5">
        <v>22.77</v>
      </c>
      <c r="C50" s="6">
        <v>6003</v>
      </c>
      <c r="D50" s="5">
        <f t="shared" si="4"/>
        <v>263.63636363636363</v>
      </c>
      <c r="E50" s="7"/>
      <c r="F50" s="5">
        <v>25.6</v>
      </c>
      <c r="G50" s="6">
        <v>7173</v>
      </c>
      <c r="H50" s="5">
        <f t="shared" si="5"/>
        <v>280.1953125</v>
      </c>
    </row>
    <row r="51" spans="1:8" x14ac:dyDescent="0.15">
      <c r="A51" s="1" t="s">
        <v>41</v>
      </c>
      <c r="B51" s="5">
        <v>20.7</v>
      </c>
      <c r="C51" s="6">
        <v>2920</v>
      </c>
      <c r="D51" s="5">
        <f t="shared" si="4"/>
        <v>141.06280193236717</v>
      </c>
      <c r="E51" s="7"/>
      <c r="F51" s="5">
        <v>18.37</v>
      </c>
      <c r="G51" s="6">
        <v>3072</v>
      </c>
      <c r="H51" s="5">
        <f t="shared" si="5"/>
        <v>167.2291780076211</v>
      </c>
    </row>
    <row r="52" spans="1:8" x14ac:dyDescent="0.15">
      <c r="A52" s="1" t="s">
        <v>42</v>
      </c>
      <c r="B52" s="5">
        <v>13.8</v>
      </c>
      <c r="C52" s="6">
        <v>1953</v>
      </c>
      <c r="D52" s="5">
        <f t="shared" si="4"/>
        <v>141.52173913043478</v>
      </c>
      <c r="E52" s="7"/>
      <c r="F52" s="5">
        <v>12.97</v>
      </c>
      <c r="G52" s="6">
        <v>2232</v>
      </c>
      <c r="H52" s="5">
        <f t="shared" si="5"/>
        <v>172.08943716268311</v>
      </c>
    </row>
    <row r="53" spans="1:8" x14ac:dyDescent="0.15">
      <c r="A53" s="1" t="s">
        <v>96</v>
      </c>
      <c r="B53" s="5">
        <v>2.75</v>
      </c>
      <c r="C53" s="6">
        <v>0</v>
      </c>
      <c r="D53" s="5">
        <f>IFERROR(C53/B53,"n/a")</f>
        <v>0</v>
      </c>
      <c r="E53" s="7"/>
      <c r="F53" s="5">
        <v>3.17</v>
      </c>
      <c r="G53" s="6">
        <v>0</v>
      </c>
      <c r="H53" s="5">
        <f t="shared" si="5"/>
        <v>0</v>
      </c>
    </row>
    <row r="54" spans="1:8" x14ac:dyDescent="0.15">
      <c r="A54" s="17" t="s">
        <v>43</v>
      </c>
      <c r="B54" s="18">
        <f>SUM(B46:B53)</f>
        <v>104.58</v>
      </c>
      <c r="C54" s="19">
        <f>SUM(C46:C53)</f>
        <v>20642</v>
      </c>
      <c r="D54" s="18">
        <f>IFERROR(C54/B54,"n/a")</f>
        <v>197.3799961751769</v>
      </c>
      <c r="E54" s="17"/>
      <c r="F54" s="18">
        <f>SUM(F46:F53)</f>
        <v>106.92</v>
      </c>
      <c r="G54" s="19">
        <f>SUM(G46:G53)</f>
        <v>23004</v>
      </c>
      <c r="H54" s="18">
        <f>IFERROR(G54/F54,"n/a")</f>
        <v>215.15151515151516</v>
      </c>
    </row>
    <row r="55" spans="1:8" x14ac:dyDescent="0.15">
      <c r="A55" s="1"/>
      <c r="B55" s="5"/>
      <c r="C55" s="6"/>
      <c r="D55" s="5"/>
      <c r="E55" s="7"/>
      <c r="F55" s="5"/>
      <c r="G55" s="6"/>
      <c r="H55" s="5"/>
    </row>
    <row r="56" spans="1:8" x14ac:dyDescent="0.15">
      <c r="A56" s="1"/>
      <c r="B56" s="5"/>
      <c r="C56" s="6"/>
      <c r="D56" s="5"/>
      <c r="E56" s="7"/>
      <c r="F56" s="5"/>
      <c r="G56" s="6"/>
      <c r="H56" s="5"/>
    </row>
    <row r="57" spans="1:8" x14ac:dyDescent="0.15">
      <c r="A57" s="15" t="s">
        <v>44</v>
      </c>
      <c r="B57" s="5"/>
      <c r="C57" s="6"/>
      <c r="D57" s="5"/>
      <c r="E57" s="12"/>
      <c r="F57" s="5"/>
      <c r="G57" s="6"/>
      <c r="H57" s="5"/>
    </row>
    <row r="58" spans="1:8" x14ac:dyDescent="0.15">
      <c r="A58" s="1" t="s">
        <v>45</v>
      </c>
      <c r="B58" s="5">
        <v>15.37</v>
      </c>
      <c r="C58" s="37">
        <v>5061</v>
      </c>
      <c r="D58" s="5">
        <f>IFERROR(C58/B58,"n/a")</f>
        <v>329.27781392322709</v>
      </c>
      <c r="E58" s="7"/>
      <c r="F58" s="5">
        <v>15.87</v>
      </c>
      <c r="G58" s="6">
        <v>5298</v>
      </c>
      <c r="H58" s="5">
        <f>IFERROR(G58/F58,"n/a")</f>
        <v>333.83742911153121</v>
      </c>
    </row>
    <row r="59" spans="1:8" x14ac:dyDescent="0.15">
      <c r="A59" s="1" t="s">
        <v>46</v>
      </c>
      <c r="B59" s="5">
        <v>33.630000000000003</v>
      </c>
      <c r="C59" s="37">
        <v>13950</v>
      </c>
      <c r="D59" s="5">
        <f>IFERROR(C59/B59,"n/a")</f>
        <v>414.80820695807313</v>
      </c>
      <c r="E59" s="7"/>
      <c r="F59" s="5">
        <v>34.130000000000003</v>
      </c>
      <c r="G59" s="6">
        <v>15546</v>
      </c>
      <c r="H59" s="5">
        <f t="shared" ref="H59:H62" si="6">IFERROR(G59/F59,"n/a")</f>
        <v>455.49370055669493</v>
      </c>
    </row>
    <row r="60" spans="1:8" x14ac:dyDescent="0.15">
      <c r="A60" s="1" t="s">
        <v>47</v>
      </c>
      <c r="B60" s="5">
        <v>19.8</v>
      </c>
      <c r="C60" s="37">
        <v>5436</v>
      </c>
      <c r="D60" s="5">
        <f>IFERROR(C60/B60,"n/a")</f>
        <v>274.54545454545456</v>
      </c>
      <c r="E60" s="7"/>
      <c r="F60" s="5">
        <v>19.3</v>
      </c>
      <c r="G60" s="6">
        <v>6219</v>
      </c>
      <c r="H60" s="5">
        <f t="shared" si="6"/>
        <v>322.22797927461141</v>
      </c>
    </row>
    <row r="61" spans="1:8" x14ac:dyDescent="0.15">
      <c r="A61" s="1" t="s">
        <v>48</v>
      </c>
      <c r="B61" s="5">
        <v>6.65</v>
      </c>
      <c r="C61" s="37">
        <v>2130</v>
      </c>
      <c r="D61" s="5">
        <f t="shared" ref="D61:D62" si="7">IFERROR(C61/B61,"n/a")</f>
        <v>320.30075187969925</v>
      </c>
      <c r="E61" s="7"/>
      <c r="F61" s="5">
        <v>7.65</v>
      </c>
      <c r="G61" s="6">
        <v>1809</v>
      </c>
      <c r="H61" s="5">
        <f t="shared" si="6"/>
        <v>236.47058823529412</v>
      </c>
    </row>
    <row r="62" spans="1:8" x14ac:dyDescent="0.15">
      <c r="A62" s="1" t="s">
        <v>49</v>
      </c>
      <c r="B62" s="6">
        <v>0</v>
      </c>
      <c r="C62" s="6">
        <v>0</v>
      </c>
      <c r="D62" s="5" t="str">
        <f t="shared" si="7"/>
        <v>n/a</v>
      </c>
      <c r="E62" s="7"/>
      <c r="F62" s="6">
        <v>0</v>
      </c>
      <c r="G62" s="6">
        <v>0</v>
      </c>
      <c r="H62" s="5" t="str">
        <f t="shared" si="6"/>
        <v>n/a</v>
      </c>
    </row>
    <row r="63" spans="1:8" x14ac:dyDescent="0.15">
      <c r="A63" s="17" t="s">
        <v>50</v>
      </c>
      <c r="B63" s="18">
        <f>SUM(B58:B62)</f>
        <v>75.45</v>
      </c>
      <c r="C63" s="38">
        <f>SUM(C58:C62)</f>
        <v>26577</v>
      </c>
      <c r="D63" s="18">
        <f>IFERROR(C63/B63,"n/a")</f>
        <v>352.24652087475147</v>
      </c>
      <c r="E63" s="17"/>
      <c r="F63" s="18">
        <f>SUM(F58:F62)</f>
        <v>76.95</v>
      </c>
      <c r="G63" s="38">
        <f>SUM(G58:G62)</f>
        <v>28872</v>
      </c>
      <c r="H63" s="18">
        <f>IFERROR(G63/F63,"n/a")</f>
        <v>375.20467836257308</v>
      </c>
    </row>
    <row r="64" spans="1:8" x14ac:dyDescent="0.15">
      <c r="A64" s="1"/>
      <c r="B64" s="5"/>
      <c r="C64" s="6"/>
      <c r="D64" s="5"/>
      <c r="E64" s="7"/>
      <c r="F64" s="5"/>
      <c r="G64" s="6"/>
      <c r="H64" s="5"/>
    </row>
    <row r="65" spans="1:8" x14ac:dyDescent="0.15">
      <c r="A65" s="1"/>
      <c r="B65" s="5"/>
      <c r="C65" s="6"/>
      <c r="D65" s="5"/>
      <c r="E65" s="7"/>
      <c r="F65" s="5"/>
      <c r="G65" s="6"/>
      <c r="H65" s="5"/>
    </row>
    <row r="66" spans="1:8" x14ac:dyDescent="0.15">
      <c r="A66" s="15" t="s">
        <v>51</v>
      </c>
      <c r="B66" s="5"/>
      <c r="C66" s="30"/>
      <c r="D66" s="5"/>
      <c r="E66" s="12"/>
      <c r="F66" s="5"/>
      <c r="G66" s="6"/>
      <c r="H66" s="5"/>
    </row>
    <row r="67" spans="1:8" x14ac:dyDescent="0.15">
      <c r="A67" s="1" t="s">
        <v>52</v>
      </c>
      <c r="B67" s="5">
        <v>16.39</v>
      </c>
      <c r="C67" s="37">
        <v>267</v>
      </c>
      <c r="D67" s="5">
        <f>IFERROR(C67/B67,"n/a")</f>
        <v>16.290420988407565</v>
      </c>
      <c r="E67" s="7"/>
      <c r="F67" s="5">
        <v>18.05</v>
      </c>
      <c r="G67" s="6">
        <v>321</v>
      </c>
      <c r="H67" s="5">
        <f>IFERROR(G67/F67,"n/a")</f>
        <v>17.78393351800554</v>
      </c>
    </row>
    <row r="68" spans="1:8" x14ac:dyDescent="0.15">
      <c r="A68" s="1" t="s">
        <v>89</v>
      </c>
      <c r="B68" s="5">
        <v>6.9</v>
      </c>
      <c r="C68" s="37">
        <v>155</v>
      </c>
      <c r="D68" s="5">
        <f t="shared" ref="D68:D70" si="8">IFERROR(C68/B68,"n/a")</f>
        <v>22.463768115942027</v>
      </c>
      <c r="E68" s="7"/>
      <c r="F68" s="5">
        <v>6.98</v>
      </c>
      <c r="G68" s="6">
        <v>257</v>
      </c>
      <c r="H68" s="5">
        <f t="shared" ref="H68:H70" si="9">IFERROR(G68/F68,"n/a")</f>
        <v>36.819484240687679</v>
      </c>
    </row>
    <row r="69" spans="1:8" x14ac:dyDescent="0.15">
      <c r="A69" s="1" t="s">
        <v>82</v>
      </c>
      <c r="B69" s="5">
        <v>48.09</v>
      </c>
      <c r="C69" s="37">
        <v>7961</v>
      </c>
      <c r="D69" s="5">
        <f t="shared" si="8"/>
        <v>165.54377209399041</v>
      </c>
      <c r="E69" s="7"/>
      <c r="F69" s="5">
        <v>55.42</v>
      </c>
      <c r="G69" s="6">
        <v>7418</v>
      </c>
      <c r="H69" s="5">
        <f t="shared" si="9"/>
        <v>133.85059545290508</v>
      </c>
    </row>
    <row r="70" spans="1:8" x14ac:dyDescent="0.15">
      <c r="A70" s="1" t="s">
        <v>53</v>
      </c>
      <c r="B70" s="5">
        <v>27.48</v>
      </c>
      <c r="C70" s="37">
        <v>10383</v>
      </c>
      <c r="D70" s="5">
        <f t="shared" si="8"/>
        <v>377.83842794759823</v>
      </c>
      <c r="E70" s="7"/>
      <c r="F70" s="5">
        <v>14.31</v>
      </c>
      <c r="G70" s="6">
        <v>3905</v>
      </c>
      <c r="H70" s="5">
        <f t="shared" si="9"/>
        <v>272.8860936408106</v>
      </c>
    </row>
    <row r="71" spans="1:8" x14ac:dyDescent="0.15">
      <c r="A71" s="17" t="s">
        <v>54</v>
      </c>
      <c r="B71" s="18">
        <f>SUM(B65:B70)</f>
        <v>98.86</v>
      </c>
      <c r="C71" s="38">
        <f>SUM(C67:C70)</f>
        <v>18766</v>
      </c>
      <c r="D71" s="18">
        <f>IFERROR(C71/B71,"n/a")</f>
        <v>189.82399352619868</v>
      </c>
      <c r="E71" s="17"/>
      <c r="F71" s="18">
        <f>SUM(F67:F70)</f>
        <v>94.76</v>
      </c>
      <c r="G71" s="38">
        <f>SUM(G65:G70)</f>
        <v>11901</v>
      </c>
      <c r="H71" s="18">
        <f>IFERROR(G71/F71,"n/a")</f>
        <v>125.59096665259602</v>
      </c>
    </row>
    <row r="72" spans="1:8" x14ac:dyDescent="0.15">
      <c r="A72" s="1"/>
      <c r="B72" s="5"/>
      <c r="C72" s="6"/>
      <c r="D72" s="5"/>
      <c r="E72" s="7"/>
      <c r="F72" s="5"/>
      <c r="G72" s="6"/>
      <c r="H72" s="5"/>
    </row>
    <row r="73" spans="1:8" x14ac:dyDescent="0.15">
      <c r="A73" s="1"/>
      <c r="B73" s="5"/>
      <c r="C73" s="6"/>
      <c r="D73" s="5"/>
      <c r="E73" s="7"/>
      <c r="F73" s="5"/>
      <c r="G73" s="6"/>
      <c r="H73" s="5"/>
    </row>
    <row r="74" spans="1:8" x14ac:dyDescent="0.15">
      <c r="A74" s="15" t="s">
        <v>55</v>
      </c>
      <c r="B74" s="5"/>
      <c r="C74" s="6"/>
      <c r="D74" s="5"/>
      <c r="E74" s="12"/>
      <c r="F74" s="5"/>
      <c r="G74" s="6"/>
      <c r="H74" s="5"/>
    </row>
    <row r="75" spans="1:8" x14ac:dyDescent="0.15">
      <c r="A75" s="1" t="s">
        <v>90</v>
      </c>
      <c r="B75" s="5">
        <v>5.0599999999999996</v>
      </c>
      <c r="C75" s="6">
        <v>354</v>
      </c>
      <c r="D75" s="5">
        <f>IFERROR(C75/B75,"n/a")</f>
        <v>69.960474308300405</v>
      </c>
      <c r="E75" s="7"/>
      <c r="F75" s="5">
        <v>5.14</v>
      </c>
      <c r="G75" s="6">
        <v>309</v>
      </c>
      <c r="H75" s="5">
        <f>IFERROR(G75/F75,"n/a")</f>
        <v>60.116731517509734</v>
      </c>
    </row>
    <row r="76" spans="1:8" x14ac:dyDescent="0.15">
      <c r="A76" s="1" t="s">
        <v>56</v>
      </c>
      <c r="B76" s="5">
        <v>2.17</v>
      </c>
      <c r="C76" s="6">
        <v>800</v>
      </c>
      <c r="D76" s="5">
        <f>IFERROR(C76/B76,"n/a")</f>
        <v>368.66359447004612</v>
      </c>
      <c r="E76" s="7"/>
      <c r="F76" s="5">
        <v>2.58</v>
      </c>
      <c r="G76" s="6">
        <v>647</v>
      </c>
      <c r="H76" s="5">
        <f>IFERROR(G76/F76,"n/a")</f>
        <v>250.77519379844961</v>
      </c>
    </row>
    <row r="77" spans="1:8" x14ac:dyDescent="0.15">
      <c r="A77" s="1" t="s">
        <v>57</v>
      </c>
      <c r="B77" s="5">
        <v>8.61</v>
      </c>
      <c r="C77" s="6">
        <v>944</v>
      </c>
      <c r="D77" s="5">
        <f t="shared" ref="D77:D83" si="10">IFERROR(C77/B77,"n/a")</f>
        <v>109.63995354239258</v>
      </c>
      <c r="E77" s="7"/>
      <c r="F77" s="5">
        <v>9.36</v>
      </c>
      <c r="G77" s="6">
        <v>789</v>
      </c>
      <c r="H77" s="5">
        <f t="shared" ref="H77:H83" si="11">IFERROR(G77/F77,"n/a")</f>
        <v>84.294871794871796</v>
      </c>
    </row>
    <row r="78" spans="1:8" x14ac:dyDescent="0.15">
      <c r="A78" s="1" t="s">
        <v>58</v>
      </c>
      <c r="B78" s="5">
        <v>10.67</v>
      </c>
      <c r="C78" s="6">
        <v>1033</v>
      </c>
      <c r="D78" s="5">
        <f t="shared" si="10"/>
        <v>96.813495782567955</v>
      </c>
      <c r="E78" s="7"/>
      <c r="F78" s="5">
        <v>10.17</v>
      </c>
      <c r="G78" s="6">
        <v>1069</v>
      </c>
      <c r="H78" s="5">
        <f t="shared" si="11"/>
        <v>105.11307767944936</v>
      </c>
    </row>
    <row r="79" spans="1:8" x14ac:dyDescent="0.15">
      <c r="A79" s="1" t="s">
        <v>59</v>
      </c>
      <c r="B79" s="5">
        <v>16</v>
      </c>
      <c r="C79" s="6">
        <v>3510</v>
      </c>
      <c r="D79" s="5">
        <f t="shared" si="10"/>
        <v>219.375</v>
      </c>
      <c r="E79" s="7"/>
      <c r="F79" s="5">
        <v>16.170000000000002</v>
      </c>
      <c r="G79" s="6">
        <v>3345</v>
      </c>
      <c r="H79" s="5">
        <f t="shared" si="11"/>
        <v>206.86456400742114</v>
      </c>
    </row>
    <row r="80" spans="1:8" x14ac:dyDescent="0.15">
      <c r="A80" s="1" t="s">
        <v>60</v>
      </c>
      <c r="B80" s="5">
        <v>10.36</v>
      </c>
      <c r="C80" s="6">
        <v>1129</v>
      </c>
      <c r="D80" s="5">
        <f t="shared" si="10"/>
        <v>108.97683397683399</v>
      </c>
      <c r="E80" s="7"/>
      <c r="F80" s="5">
        <v>10.77</v>
      </c>
      <c r="G80" s="6">
        <v>960</v>
      </c>
      <c r="H80" s="5">
        <f t="shared" si="11"/>
        <v>89.136490250696383</v>
      </c>
    </row>
    <row r="81" spans="1:8" x14ac:dyDescent="0.15">
      <c r="A81" s="1" t="s">
        <v>61</v>
      </c>
      <c r="B81" s="5">
        <v>9.82</v>
      </c>
      <c r="C81" s="6">
        <v>3848</v>
      </c>
      <c r="D81" s="5">
        <f t="shared" si="10"/>
        <v>391.85336048879839</v>
      </c>
      <c r="E81" s="7"/>
      <c r="F81" s="5">
        <v>9.74</v>
      </c>
      <c r="G81" s="6">
        <v>4386</v>
      </c>
      <c r="H81" s="5">
        <f t="shared" si="11"/>
        <v>450.30800821355234</v>
      </c>
    </row>
    <row r="82" spans="1:8" x14ac:dyDescent="0.15">
      <c r="A82" s="1" t="s">
        <v>62</v>
      </c>
      <c r="B82" s="5">
        <v>12.11</v>
      </c>
      <c r="C82" s="6">
        <v>1761</v>
      </c>
      <c r="D82" s="5">
        <f t="shared" si="10"/>
        <v>145.41701073492982</v>
      </c>
      <c r="E82" s="7"/>
      <c r="F82" s="5">
        <v>12.11</v>
      </c>
      <c r="G82" s="6">
        <v>2008</v>
      </c>
      <c r="H82" s="5">
        <f t="shared" si="11"/>
        <v>165.81337737407102</v>
      </c>
    </row>
    <row r="83" spans="1:8" x14ac:dyDescent="0.15">
      <c r="A83" s="1" t="s">
        <v>87</v>
      </c>
      <c r="B83" s="5">
        <v>0.08</v>
      </c>
      <c r="C83" s="6">
        <v>0</v>
      </c>
      <c r="D83" s="5">
        <f t="shared" si="10"/>
        <v>0</v>
      </c>
      <c r="E83" s="7"/>
      <c r="F83" s="5">
        <v>0.08</v>
      </c>
      <c r="G83" s="6">
        <v>0</v>
      </c>
      <c r="H83" s="5">
        <f t="shared" si="11"/>
        <v>0</v>
      </c>
    </row>
    <row r="84" spans="1:8" x14ac:dyDescent="0.15">
      <c r="A84" s="17" t="s">
        <v>63</v>
      </c>
      <c r="B84" s="18">
        <f>SUM(B75:B83)</f>
        <v>74.88</v>
      </c>
      <c r="C84" s="19">
        <f>SUM(C75:C83)</f>
        <v>13379</v>
      </c>
      <c r="D84" s="18">
        <f>IFERROR(C84/B84,"n/a")</f>
        <v>178.67254273504275</v>
      </c>
      <c r="E84" s="17"/>
      <c r="F84" s="18">
        <f>SUM(F75:F83)</f>
        <v>76.11999999999999</v>
      </c>
      <c r="G84" s="19">
        <f>SUM(G75:G83)</f>
        <v>13513</v>
      </c>
      <c r="H84" s="18">
        <f>IFERROR(G84/F84,"n/a")</f>
        <v>177.52233315817134</v>
      </c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"/>
      <c r="B86" s="5"/>
      <c r="C86" s="6"/>
      <c r="D86" s="5"/>
      <c r="E86" s="7"/>
      <c r="F86" s="5"/>
      <c r="G86" s="6"/>
      <c r="H86" s="5"/>
    </row>
    <row r="87" spans="1:8" x14ac:dyDescent="0.15">
      <c r="A87" s="17" t="s">
        <v>64</v>
      </c>
      <c r="B87" s="18">
        <v>41.23</v>
      </c>
      <c r="C87" s="19">
        <v>8874</v>
      </c>
      <c r="D87" s="18">
        <f>IFERROR(C87/B87,"n/a")</f>
        <v>215.23162745573612</v>
      </c>
      <c r="E87" s="17"/>
      <c r="F87" s="18">
        <v>42.15</v>
      </c>
      <c r="G87" s="19">
        <v>9192</v>
      </c>
      <c r="H87" s="18">
        <f>IFERROR(G87/F87,"n/a")</f>
        <v>218.07829181494662</v>
      </c>
    </row>
    <row r="88" spans="1:8" x14ac:dyDescent="0.15">
      <c r="A88" s="22"/>
      <c r="B88" s="23"/>
      <c r="C88" s="24"/>
      <c r="D88" s="23"/>
      <c r="E88" s="25"/>
      <c r="F88" s="23"/>
      <c r="G88" s="24"/>
      <c r="H88" s="23"/>
    </row>
    <row r="89" spans="1:8" x14ac:dyDescent="0.15">
      <c r="A89" s="1"/>
      <c r="B89" s="5"/>
      <c r="C89" s="6"/>
      <c r="D89" s="5"/>
      <c r="E89" s="7"/>
      <c r="F89" s="5"/>
      <c r="G89" s="6"/>
      <c r="H89" s="5"/>
    </row>
    <row r="90" spans="1:8" x14ac:dyDescent="0.15">
      <c r="A90" s="17" t="s">
        <v>65</v>
      </c>
      <c r="B90" s="18">
        <v>30.7</v>
      </c>
      <c r="C90" s="19">
        <v>190</v>
      </c>
      <c r="D90" s="18">
        <f>IFERROR(C90/B90,"n/a")</f>
        <v>6.1889250814332248</v>
      </c>
      <c r="E90" s="17"/>
      <c r="F90" s="18">
        <v>33.53</v>
      </c>
      <c r="G90" s="19">
        <v>247</v>
      </c>
      <c r="H90" s="18">
        <f>IFERROR(G90/F90,"n/a")</f>
        <v>7.3665374291679093</v>
      </c>
    </row>
    <row r="91" spans="1:8" x14ac:dyDescent="0.15">
      <c r="A91" s="1"/>
      <c r="B91" s="5"/>
      <c r="C91" s="6"/>
      <c r="D91" s="5"/>
      <c r="E91" s="7"/>
      <c r="F91" s="5"/>
      <c r="G91" s="6"/>
      <c r="H91" s="5"/>
    </row>
    <row r="92" spans="1:8" x14ac:dyDescent="0.15">
      <c r="A92" s="1"/>
      <c r="B92" s="5"/>
      <c r="C92" s="6"/>
      <c r="D92" s="5"/>
      <c r="E92" s="7"/>
      <c r="F92" s="5"/>
      <c r="G92" s="6"/>
      <c r="H92" s="5"/>
    </row>
    <row r="93" spans="1:8" x14ac:dyDescent="0.15">
      <c r="A93" s="15" t="s">
        <v>66</v>
      </c>
      <c r="B93" s="5"/>
      <c r="C93" s="6"/>
      <c r="D93" s="5"/>
      <c r="E93" s="12"/>
      <c r="F93" s="5"/>
      <c r="G93" s="6"/>
      <c r="H93" s="5"/>
    </row>
    <row r="94" spans="1:8" x14ac:dyDescent="0.15">
      <c r="A94" s="1" t="s">
        <v>80</v>
      </c>
      <c r="B94" s="5">
        <v>15.52</v>
      </c>
      <c r="C94" s="6">
        <v>717</v>
      </c>
      <c r="D94" s="5">
        <f>IFERROR(C94/B94,"n/a")</f>
        <v>46.198453608247426</v>
      </c>
      <c r="E94" s="7"/>
      <c r="F94" s="5">
        <v>15.69</v>
      </c>
      <c r="G94" s="6">
        <v>498</v>
      </c>
      <c r="H94" s="5">
        <f>IFERROR(G94/F94,"n/a")</f>
        <v>31.73996175908222</v>
      </c>
    </row>
    <row r="95" spans="1:8" x14ac:dyDescent="0.15">
      <c r="A95" s="1" t="s">
        <v>79</v>
      </c>
      <c r="B95" s="5">
        <v>3.14</v>
      </c>
      <c r="C95" s="6">
        <v>22</v>
      </c>
      <c r="D95" s="5">
        <f t="shared" ref="D95:D97" si="12">IFERROR(C95/B95,"n/a")</f>
        <v>7.0063694267515917</v>
      </c>
      <c r="E95" s="7"/>
      <c r="F95" s="5">
        <v>3.56</v>
      </c>
      <c r="G95" s="6">
        <v>60</v>
      </c>
      <c r="H95" s="5">
        <f t="shared" ref="H95:H97" si="13">IFERROR(G95/F95,"n/a")</f>
        <v>16.853932584269664</v>
      </c>
    </row>
    <row r="96" spans="1:8" x14ac:dyDescent="0.15">
      <c r="A96" s="1" t="s">
        <v>67</v>
      </c>
      <c r="B96" s="5">
        <v>5.67</v>
      </c>
      <c r="C96" s="6">
        <v>63</v>
      </c>
      <c r="D96" s="5">
        <f t="shared" si="12"/>
        <v>11.111111111111111</v>
      </c>
      <c r="E96" s="7"/>
      <c r="F96" s="5">
        <v>6.17</v>
      </c>
      <c r="G96" s="6">
        <v>24</v>
      </c>
      <c r="H96" s="5">
        <f t="shared" si="13"/>
        <v>3.8897893030794166</v>
      </c>
    </row>
    <row r="97" spans="1:8" x14ac:dyDescent="0.15">
      <c r="A97" s="1" t="s">
        <v>68</v>
      </c>
      <c r="B97" s="5">
        <v>25.27</v>
      </c>
      <c r="C97" s="6">
        <v>2018</v>
      </c>
      <c r="D97" s="5">
        <f t="shared" si="12"/>
        <v>79.857538583300354</v>
      </c>
      <c r="E97" s="7"/>
      <c r="F97" s="5">
        <v>26.11</v>
      </c>
      <c r="G97" s="6">
        <v>2014</v>
      </c>
      <c r="H97" s="5">
        <f t="shared" si="13"/>
        <v>77.135197242435851</v>
      </c>
    </row>
    <row r="98" spans="1:8" x14ac:dyDescent="0.15">
      <c r="A98" s="17" t="s">
        <v>69</v>
      </c>
      <c r="B98" s="18">
        <f>SUM(B94:B97)</f>
        <v>49.599999999999994</v>
      </c>
      <c r="C98" s="19">
        <f>SUM(C94:C97)</f>
        <v>2820</v>
      </c>
      <c r="D98" s="18">
        <f>IFERROR(C98/B98,"n/a")</f>
        <v>56.854838709677423</v>
      </c>
      <c r="E98" s="17"/>
      <c r="F98" s="18">
        <f>SUM(F94:F97)</f>
        <v>51.53</v>
      </c>
      <c r="G98" s="19">
        <f>SUM(G94:G97)</f>
        <v>2596</v>
      </c>
      <c r="H98" s="18">
        <f>IFERROR(G98/F98,"n/a")</f>
        <v>50.378420337667379</v>
      </c>
    </row>
    <row r="99" spans="1:8" x14ac:dyDescent="0.15">
      <c r="A99" s="1"/>
      <c r="B99" s="5"/>
      <c r="C99" s="6"/>
      <c r="D99" s="5"/>
      <c r="E99" s="7"/>
      <c r="F99" s="5"/>
      <c r="G99" s="6"/>
      <c r="H99" s="5"/>
    </row>
    <row r="100" spans="1:8" x14ac:dyDescent="0.15">
      <c r="A100" s="1"/>
      <c r="B100" s="5"/>
      <c r="C100" s="6"/>
      <c r="D100" s="5"/>
      <c r="E100" s="7"/>
      <c r="F100" s="5"/>
      <c r="G100" s="6"/>
      <c r="H100" s="5"/>
    </row>
    <row r="101" spans="1:8" x14ac:dyDescent="0.15">
      <c r="A101" s="15" t="s">
        <v>70</v>
      </c>
      <c r="B101" s="5"/>
      <c r="C101" s="6"/>
      <c r="D101" s="5"/>
      <c r="E101" s="12"/>
      <c r="F101" s="5"/>
      <c r="G101" s="6"/>
      <c r="H101" s="5"/>
    </row>
    <row r="102" spans="1:8" x14ac:dyDescent="0.15">
      <c r="A102" s="1" t="s">
        <v>71</v>
      </c>
      <c r="B102" s="34">
        <v>2.19</v>
      </c>
      <c r="C102" s="6">
        <v>303</v>
      </c>
      <c r="D102" s="5">
        <f>IFERROR(C102/B102,"n/a")</f>
        <v>138.35616438356163</v>
      </c>
      <c r="E102" s="7"/>
      <c r="F102" s="5">
        <v>2.44</v>
      </c>
      <c r="G102" s="6">
        <v>465</v>
      </c>
      <c r="H102" s="5">
        <f>IFERROR(G102/F102,"n/a")</f>
        <v>190.57377049180329</v>
      </c>
    </row>
    <row r="103" spans="1:8" x14ac:dyDescent="0.15">
      <c r="A103" s="1" t="s">
        <v>72</v>
      </c>
      <c r="B103" s="5">
        <v>4.24</v>
      </c>
      <c r="C103" s="6">
        <v>1669</v>
      </c>
      <c r="D103" s="5">
        <f t="shared" ref="D103:D109" si="14">IFERROR(C103/B103,"n/a")</f>
        <v>393.6320754716981</v>
      </c>
      <c r="E103" s="7"/>
      <c r="F103" s="5">
        <v>4.24</v>
      </c>
      <c r="G103" s="6">
        <v>1711</v>
      </c>
      <c r="H103" s="5">
        <f t="shared" ref="H103:H109" si="15">IFERROR(G103/F103,"n/a")</f>
        <v>403.53773584905656</v>
      </c>
    </row>
    <row r="104" spans="1:8" x14ac:dyDescent="0.15">
      <c r="A104" s="1" t="s">
        <v>73</v>
      </c>
      <c r="B104" s="5">
        <v>6.75</v>
      </c>
      <c r="C104" s="6">
        <v>2567</v>
      </c>
      <c r="D104" s="5">
        <f t="shared" si="14"/>
        <v>380.2962962962963</v>
      </c>
      <c r="E104" s="7"/>
      <c r="F104" s="5">
        <v>4.25</v>
      </c>
      <c r="G104" s="6">
        <v>708</v>
      </c>
      <c r="H104" s="5">
        <f t="shared" si="15"/>
        <v>166.58823529411765</v>
      </c>
    </row>
    <row r="105" spans="1:8" x14ac:dyDescent="0.15">
      <c r="A105" s="1" t="s">
        <v>74</v>
      </c>
      <c r="B105" s="5">
        <v>0.5</v>
      </c>
      <c r="C105" s="6">
        <v>327</v>
      </c>
      <c r="D105" s="5">
        <f t="shared" si="14"/>
        <v>654</v>
      </c>
      <c r="E105" s="7"/>
      <c r="F105" s="5">
        <v>0.33</v>
      </c>
      <c r="G105" s="6">
        <v>24</v>
      </c>
      <c r="H105" s="5">
        <f t="shared" si="15"/>
        <v>72.72727272727272</v>
      </c>
    </row>
    <row r="106" spans="1:8" x14ac:dyDescent="0.15">
      <c r="A106" s="1" t="s">
        <v>81</v>
      </c>
      <c r="B106" s="5">
        <v>1</v>
      </c>
      <c r="C106" s="6">
        <v>395</v>
      </c>
      <c r="D106" s="5">
        <f t="shared" si="14"/>
        <v>395</v>
      </c>
      <c r="E106" s="7"/>
      <c r="F106" s="5">
        <v>1</v>
      </c>
      <c r="G106" s="6">
        <v>969</v>
      </c>
      <c r="H106" s="5">
        <f t="shared" si="15"/>
        <v>969</v>
      </c>
    </row>
    <row r="107" spans="1:8" x14ac:dyDescent="0.15">
      <c r="A107" s="1" t="s">
        <v>92</v>
      </c>
      <c r="B107" s="5">
        <v>0.08</v>
      </c>
      <c r="C107" s="6">
        <v>0</v>
      </c>
      <c r="D107" s="5">
        <f t="shared" si="14"/>
        <v>0</v>
      </c>
      <c r="E107" s="7"/>
      <c r="F107" s="5">
        <v>0.08</v>
      </c>
      <c r="G107" s="6">
        <v>0</v>
      </c>
      <c r="H107" s="5">
        <f t="shared" si="15"/>
        <v>0</v>
      </c>
    </row>
    <row r="108" spans="1:8" x14ac:dyDescent="0.15">
      <c r="A108" s="1" t="s">
        <v>83</v>
      </c>
      <c r="B108" s="5">
        <v>0.09</v>
      </c>
      <c r="C108" s="6">
        <v>71</v>
      </c>
      <c r="D108" s="5">
        <f t="shared" si="14"/>
        <v>788.88888888888891</v>
      </c>
      <c r="E108" s="7"/>
      <c r="F108" s="5">
        <v>0.09</v>
      </c>
      <c r="G108" s="6">
        <v>74</v>
      </c>
      <c r="H108" s="5">
        <f t="shared" si="15"/>
        <v>822.22222222222229</v>
      </c>
    </row>
    <row r="109" spans="1:8" x14ac:dyDescent="0.15">
      <c r="A109" s="1" t="s">
        <v>84</v>
      </c>
      <c r="B109" s="5">
        <v>14.72</v>
      </c>
      <c r="C109" s="6">
        <v>0</v>
      </c>
      <c r="D109" s="5">
        <f t="shared" si="14"/>
        <v>0</v>
      </c>
      <c r="E109" s="7"/>
      <c r="F109" s="5">
        <v>14.72</v>
      </c>
      <c r="G109" s="6">
        <v>0</v>
      </c>
      <c r="H109" s="5">
        <f t="shared" si="15"/>
        <v>0</v>
      </c>
    </row>
    <row r="110" spans="1:8" x14ac:dyDescent="0.15">
      <c r="A110" s="17" t="s">
        <v>75</v>
      </c>
      <c r="B110" s="18">
        <f>SUM(B102:B109)</f>
        <v>29.57</v>
      </c>
      <c r="C110" s="19">
        <f>SUM(C102:C109)</f>
        <v>5332</v>
      </c>
      <c r="D110" s="18">
        <f>IFERROR(C110/B110,"n/a")</f>
        <v>180.31788975312816</v>
      </c>
      <c r="E110" s="17"/>
      <c r="F110" s="18">
        <f>SUM(F102:F109)</f>
        <v>27.15</v>
      </c>
      <c r="G110" s="19">
        <f>SUM(G102:G109)</f>
        <v>3951</v>
      </c>
      <c r="H110" s="18">
        <f>IFERROR(G110/F110,"n/a")</f>
        <v>145.52486187845304</v>
      </c>
    </row>
    <row r="111" spans="1:8" x14ac:dyDescent="0.15">
      <c r="A111" s="1"/>
      <c r="B111" s="5"/>
      <c r="C111" s="6"/>
      <c r="D111" s="5"/>
      <c r="E111" s="7"/>
      <c r="F111" s="23"/>
      <c r="G111" s="6"/>
      <c r="H111" s="5"/>
    </row>
    <row r="112" spans="1:8" x14ac:dyDescent="0.15">
      <c r="A112" s="1"/>
      <c r="B112" s="5"/>
      <c r="C112" s="6"/>
      <c r="D112" s="5"/>
      <c r="E112" s="7"/>
      <c r="F112" s="5"/>
      <c r="G112" s="6"/>
      <c r="H112" s="5"/>
    </row>
    <row r="113" spans="1:8" x14ac:dyDescent="0.15">
      <c r="A113" s="17" t="s">
        <v>76</v>
      </c>
      <c r="B113" s="35">
        <f>B110+B98+B90+B87+B84+B71+B63+B54+B42+B39</f>
        <v>1063.95</v>
      </c>
      <c r="C113" s="19">
        <f>C110+C98+C90+C87+C84+C71+C63+C54+C42+C39</f>
        <v>222037</v>
      </c>
      <c r="D113" s="18">
        <f>IFERROR(C113/B113,"n/a")</f>
        <v>208.6911978946379</v>
      </c>
      <c r="E113" s="17"/>
      <c r="F113" s="35">
        <f>F110+F98+F90+F87+F84+F71+F63+F54+F42+F39</f>
        <v>1061.69</v>
      </c>
      <c r="G113" s="19">
        <f>G110+G98+G90+G87+G84+G71+G63+G54+G42+G39</f>
        <v>208340</v>
      </c>
      <c r="H113" s="18">
        <f>IFERROR(G113/F113,"n/a")</f>
        <v>196.23430568244967</v>
      </c>
    </row>
  </sheetData>
  <sheetProtection algorithmName="SHA-512" hashValue="mD7zGFiO5pnky9Gm7ayJdQmylEABS4PLkPjYpxPgJYU88ZLU5GF6lX0P4MeUErVjYl3sLQgjozuCSu0ahpEnaw==" saltValue="suCZjIWjTj3P5W+qVyIilw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6 A102:A104 E13:E35 E76 E102:E104 E94:E95 E108:E109 A108:A109 A94:A97 G108:G109 G94:G95 G102:G104 G76 G12:G35 C108:C109 C102:C104 A12:A35 C18:C35 C13:C16 C12:E12 C76 C94:D97">
    <cfRule type="expression" dxfId="156" priority="104">
      <formula>MOD(ROW(),2)=0</formula>
    </cfRule>
  </conditionalFormatting>
  <conditionalFormatting sqref="C48:C52 G48:G52 E48:E52 A48:A52">
    <cfRule type="expression" dxfId="155" priority="103">
      <formula>MOD(ROW(),2)=0</formula>
    </cfRule>
  </conditionalFormatting>
  <conditionalFormatting sqref="E58:E62 A58:A62 G58:G61">
    <cfRule type="expression" dxfId="154" priority="102">
      <formula>MOD(ROW(),2)=0</formula>
    </cfRule>
  </conditionalFormatting>
  <conditionalFormatting sqref="A67:A70 E67:E70 G67:G70">
    <cfRule type="expression" dxfId="153" priority="101">
      <formula>MOD(ROW(),2)=0</formula>
    </cfRule>
  </conditionalFormatting>
  <conditionalFormatting sqref="A77:A83 E77:E83 G77:G83 C77:C83">
    <cfRule type="expression" dxfId="152" priority="100">
      <formula>MOD(ROW(),2)=0</formula>
    </cfRule>
  </conditionalFormatting>
  <conditionalFormatting sqref="E96:E97 G96:G97">
    <cfRule type="expression" dxfId="151" priority="99">
      <formula>MOD(ROW(),2)=0</formula>
    </cfRule>
  </conditionalFormatting>
  <conditionalFormatting sqref="C58:C61">
    <cfRule type="expression" dxfId="150" priority="98">
      <formula>MOD(ROW(),2)=0</formula>
    </cfRule>
  </conditionalFormatting>
  <conditionalFormatting sqref="C67:C70">
    <cfRule type="expression" dxfId="149" priority="97">
      <formula>MOD(ROW(),2)=0</formula>
    </cfRule>
  </conditionalFormatting>
  <conditionalFormatting sqref="D48:D52">
    <cfRule type="expression" dxfId="148" priority="96">
      <formula>MOD(ROW(),2)=0</formula>
    </cfRule>
  </conditionalFormatting>
  <conditionalFormatting sqref="D58:D62">
    <cfRule type="expression" dxfId="147" priority="95">
      <formula>MOD(ROW(),2)=0</formula>
    </cfRule>
  </conditionalFormatting>
  <conditionalFormatting sqref="D67:D70">
    <cfRule type="expression" dxfId="146" priority="94">
      <formula>MOD(ROW(),2)=0</formula>
    </cfRule>
  </conditionalFormatting>
  <conditionalFormatting sqref="D102:D106 D108:D109">
    <cfRule type="expression" dxfId="145" priority="92">
      <formula>MOD(ROW(),2)=0</formula>
    </cfRule>
  </conditionalFormatting>
  <conditionalFormatting sqref="D76:D83">
    <cfRule type="expression" dxfId="144" priority="93">
      <formula>MOD(ROW(),2)=0</formula>
    </cfRule>
  </conditionalFormatting>
  <conditionalFormatting sqref="E105:E106 A105:A106 G105:G106 C105:C106">
    <cfRule type="expression" dxfId="143" priority="91">
      <formula>MOD(ROW(),2)=0</formula>
    </cfRule>
  </conditionalFormatting>
  <conditionalFormatting sqref="D37 D13:D35">
    <cfRule type="expression" dxfId="142" priority="90">
      <formula>MOD(ROW(),2)=0</formula>
    </cfRule>
  </conditionalFormatting>
  <conditionalFormatting sqref="H12 H94:H97">
    <cfRule type="expression" dxfId="141" priority="89">
      <formula>MOD(ROW(),2)=0</formula>
    </cfRule>
  </conditionalFormatting>
  <conditionalFormatting sqref="H48:H52">
    <cfRule type="expression" dxfId="140" priority="88">
      <formula>MOD(ROW(),2)=0</formula>
    </cfRule>
  </conditionalFormatting>
  <conditionalFormatting sqref="H58:H62">
    <cfRule type="expression" dxfId="139" priority="87">
      <formula>MOD(ROW(),2)=0</formula>
    </cfRule>
  </conditionalFormatting>
  <conditionalFormatting sqref="H67:H70">
    <cfRule type="expression" dxfId="138" priority="86">
      <formula>MOD(ROW(),2)=0</formula>
    </cfRule>
  </conditionalFormatting>
  <conditionalFormatting sqref="H102:H106 H108:H109">
    <cfRule type="expression" dxfId="137" priority="84">
      <formula>MOD(ROW(),2)=0</formula>
    </cfRule>
  </conditionalFormatting>
  <conditionalFormatting sqref="H76:H83">
    <cfRule type="expression" dxfId="136" priority="85">
      <formula>MOD(ROW(),2)=0</formula>
    </cfRule>
  </conditionalFormatting>
  <conditionalFormatting sqref="H13:H35 H37">
    <cfRule type="expression" dxfId="135" priority="83">
      <formula>MOD(ROW(),2)=0</formula>
    </cfRule>
  </conditionalFormatting>
  <conditionalFormatting sqref="A38 E38 G38 C38">
    <cfRule type="expression" dxfId="134" priority="82">
      <formula>MOD(ROW(),2)=0</formula>
    </cfRule>
  </conditionalFormatting>
  <conditionalFormatting sqref="D38">
    <cfRule type="expression" dxfId="133" priority="81">
      <formula>MOD(ROW(),2)=0</formula>
    </cfRule>
  </conditionalFormatting>
  <conditionalFormatting sqref="H38">
    <cfRule type="expression" dxfId="132" priority="80">
      <formula>MOD(ROW(),2)=0</formula>
    </cfRule>
  </conditionalFormatting>
  <conditionalFormatting sqref="A36:C36 E36 G36">
    <cfRule type="expression" dxfId="131" priority="79">
      <formula>MOD(ROW(),2)=0</formula>
    </cfRule>
  </conditionalFormatting>
  <conditionalFormatting sqref="D36">
    <cfRule type="expression" dxfId="130" priority="78">
      <formula>MOD(ROW(),2)=0</formula>
    </cfRule>
  </conditionalFormatting>
  <conditionalFormatting sqref="H36">
    <cfRule type="expression" dxfId="129" priority="77">
      <formula>MOD(ROW(),2)=0</formula>
    </cfRule>
  </conditionalFormatting>
  <conditionalFormatting sqref="F12:F35 F76">
    <cfRule type="expression" dxfId="128" priority="67">
      <formula>MOD(ROW(),2)=0</formula>
    </cfRule>
  </conditionalFormatting>
  <conditionalFormatting sqref="F48:F52">
    <cfRule type="expression" dxfId="127" priority="66">
      <formula>MOD(ROW(),2)=0</formula>
    </cfRule>
  </conditionalFormatting>
  <conditionalFormatting sqref="F77:F82">
    <cfRule type="expression" dxfId="126" priority="63">
      <formula>MOD(ROW(),2)=0</formula>
    </cfRule>
  </conditionalFormatting>
  <conditionalFormatting sqref="F38">
    <cfRule type="expression" dxfId="125" priority="60">
      <formula>MOD(ROW(),2)=0</formula>
    </cfRule>
  </conditionalFormatting>
  <conditionalFormatting sqref="F36">
    <cfRule type="expression" dxfId="124" priority="59">
      <formula>MOD(ROW(),2)=0</formula>
    </cfRule>
  </conditionalFormatting>
  <conditionalFormatting sqref="C17">
    <cfRule type="expression" dxfId="123" priority="56">
      <formula>MOD(ROW(),2)=0</formula>
    </cfRule>
  </conditionalFormatting>
  <conditionalFormatting sqref="B12:B35">
    <cfRule type="expression" dxfId="122" priority="55">
      <formula>MOD(ROW(),2)=0</formula>
    </cfRule>
  </conditionalFormatting>
  <conditionalFormatting sqref="F83">
    <cfRule type="expression" dxfId="121" priority="49">
      <formula>MOD(ROW(),2)=0</formula>
    </cfRule>
  </conditionalFormatting>
  <conditionalFormatting sqref="B37:B38">
    <cfRule type="expression" dxfId="120" priority="43">
      <formula>MOD(ROW(),2)=0</formula>
    </cfRule>
  </conditionalFormatting>
  <conditionalFormatting sqref="B48:B52">
    <cfRule type="expression" dxfId="119" priority="42">
      <formula>MOD(ROW(),2)=0</formula>
    </cfRule>
  </conditionalFormatting>
  <conditionalFormatting sqref="B58:B61">
    <cfRule type="expression" dxfId="118" priority="41">
      <formula>MOD(ROW(),2)=0</formula>
    </cfRule>
  </conditionalFormatting>
  <conditionalFormatting sqref="A47 E47 G47 C47">
    <cfRule type="expression" dxfId="117" priority="39">
      <formula>MOD(ROW(),2)=0</formula>
    </cfRule>
  </conditionalFormatting>
  <conditionalFormatting sqref="D47">
    <cfRule type="expression" dxfId="116" priority="38">
      <formula>MOD(ROW(),2)=0</formula>
    </cfRule>
  </conditionalFormatting>
  <conditionalFormatting sqref="H47">
    <cfRule type="expression" dxfId="115" priority="37">
      <formula>MOD(ROW(),2)=0</formula>
    </cfRule>
  </conditionalFormatting>
  <conditionalFormatting sqref="F47">
    <cfRule type="expression" dxfId="114" priority="36">
      <formula>MOD(ROW(),2)=0</formula>
    </cfRule>
  </conditionalFormatting>
  <conditionalFormatting sqref="B47">
    <cfRule type="expression" dxfId="113" priority="35">
      <formula>MOD(ROW(),2)=0</formula>
    </cfRule>
  </conditionalFormatting>
  <conditionalFormatting sqref="A46:C46 E46:G46">
    <cfRule type="expression" dxfId="112" priority="34">
      <formula>MOD(ROW(),2)=0</formula>
    </cfRule>
  </conditionalFormatting>
  <conditionalFormatting sqref="D46">
    <cfRule type="expression" dxfId="111" priority="33">
      <formula>MOD(ROW(),2)=0</formula>
    </cfRule>
  </conditionalFormatting>
  <conditionalFormatting sqref="H46">
    <cfRule type="expression" dxfId="110" priority="32">
      <formula>MOD(ROW(),2)=0</formula>
    </cfRule>
  </conditionalFormatting>
  <conditionalFormatting sqref="A107">
    <cfRule type="expression" dxfId="109" priority="31">
      <formula>MOD(ROW(),2)=0</formula>
    </cfRule>
  </conditionalFormatting>
  <conditionalFormatting sqref="C107 E107 G107">
    <cfRule type="expression" dxfId="108" priority="30">
      <formula>MOD(ROW(),2)=0</formula>
    </cfRule>
  </conditionalFormatting>
  <conditionalFormatting sqref="D107">
    <cfRule type="expression" dxfId="107" priority="29">
      <formula>MOD(ROW(),2)=0</formula>
    </cfRule>
  </conditionalFormatting>
  <conditionalFormatting sqref="H107">
    <cfRule type="expression" dxfId="106" priority="28">
      <formula>MOD(ROW(),2)=0</formula>
    </cfRule>
  </conditionalFormatting>
  <conditionalFormatting sqref="A75 E75 G75 C75">
    <cfRule type="expression" dxfId="105" priority="27">
      <formula>MOD(ROW(),2)=0</formula>
    </cfRule>
  </conditionalFormatting>
  <conditionalFormatting sqref="D75">
    <cfRule type="expression" dxfId="104" priority="26">
      <formula>MOD(ROW(),2)=0</formula>
    </cfRule>
  </conditionalFormatting>
  <conditionalFormatting sqref="H75">
    <cfRule type="expression" dxfId="103" priority="25">
      <formula>MOD(ROW(),2)=0</formula>
    </cfRule>
  </conditionalFormatting>
  <conditionalFormatting sqref="F75">
    <cfRule type="expression" dxfId="102" priority="24">
      <formula>MOD(ROW(),2)=0</formula>
    </cfRule>
  </conditionalFormatting>
  <conditionalFormatting sqref="C62">
    <cfRule type="expression" dxfId="101" priority="23">
      <formula>MOD(ROW(),2)=0</formula>
    </cfRule>
  </conditionalFormatting>
  <conditionalFormatting sqref="E53:G53 A53:C53">
    <cfRule type="expression" dxfId="100" priority="22">
      <formula>MOD(ROW(),2)=0</formula>
    </cfRule>
  </conditionalFormatting>
  <conditionalFormatting sqref="D53">
    <cfRule type="expression" dxfId="99" priority="21">
      <formula>MOD(ROW(),2)=0</formula>
    </cfRule>
  </conditionalFormatting>
  <conditionalFormatting sqref="H53">
    <cfRule type="expression" dxfId="98" priority="20">
      <formula>MOD(ROW(),2)=0</formula>
    </cfRule>
  </conditionalFormatting>
  <conditionalFormatting sqref="G62">
    <cfRule type="expression" dxfId="97" priority="19">
      <formula>MOD(ROW(),2)=0</formula>
    </cfRule>
  </conditionalFormatting>
  <conditionalFormatting sqref="B62">
    <cfRule type="expression" dxfId="96" priority="18">
      <formula>MOD(ROW(),2)=0</formula>
    </cfRule>
  </conditionalFormatting>
  <conditionalFormatting sqref="F58:F61">
    <cfRule type="expression" dxfId="95" priority="17">
      <formula>MOD(ROW(),2)=0</formula>
    </cfRule>
  </conditionalFormatting>
  <conditionalFormatting sqref="F62">
    <cfRule type="expression" dxfId="94" priority="16">
      <formula>MOD(ROW(),2)=0</formula>
    </cfRule>
  </conditionalFormatting>
  <conditionalFormatting sqref="B67:B70">
    <cfRule type="expression" dxfId="93" priority="15">
      <formula>MOD(ROW(),2)=0</formula>
    </cfRule>
  </conditionalFormatting>
  <conditionalFormatting sqref="F67:F69">
    <cfRule type="expression" dxfId="92" priority="14">
      <formula>MOD(ROW(),2)=0</formula>
    </cfRule>
  </conditionalFormatting>
  <conditionalFormatting sqref="F70">
    <cfRule type="expression" dxfId="91" priority="13">
      <formula>MOD(ROW(),2)=0</formula>
    </cfRule>
  </conditionalFormatting>
  <conditionalFormatting sqref="B76">
    <cfRule type="expression" dxfId="90" priority="12">
      <formula>MOD(ROW(),2)=0</formula>
    </cfRule>
  </conditionalFormatting>
  <conditionalFormatting sqref="B77:B83">
    <cfRule type="expression" dxfId="89" priority="11">
      <formula>MOD(ROW(),2)=0</formula>
    </cfRule>
  </conditionalFormatting>
  <conditionalFormatting sqref="B75">
    <cfRule type="expression" dxfId="88" priority="10">
      <formula>MOD(ROW(),2)=0</formula>
    </cfRule>
  </conditionalFormatting>
  <conditionalFormatting sqref="B94:B97">
    <cfRule type="expression" dxfId="87" priority="9">
      <formula>MOD(ROW(),2)=0</formula>
    </cfRule>
  </conditionalFormatting>
  <conditionalFormatting sqref="F94:F95">
    <cfRule type="expression" dxfId="86" priority="8">
      <formula>MOD(ROW(),2)=0</formula>
    </cfRule>
  </conditionalFormatting>
  <conditionalFormatting sqref="F96:F97">
    <cfRule type="expression" dxfId="85" priority="7">
      <formula>MOD(ROW(),2)=0</formula>
    </cfRule>
  </conditionalFormatting>
  <conditionalFormatting sqref="B102:B104 B108:B109">
    <cfRule type="expression" dxfId="84" priority="6">
      <formula>MOD(ROW(),2)=0</formula>
    </cfRule>
  </conditionalFormatting>
  <conditionalFormatting sqref="B105:B106">
    <cfRule type="expression" dxfId="83" priority="5">
      <formula>MOD(ROW(),2)=0</formula>
    </cfRule>
  </conditionalFormatting>
  <conditionalFormatting sqref="B107">
    <cfRule type="expression" dxfId="82" priority="4">
      <formula>MOD(ROW(),2)=0</formula>
    </cfRule>
  </conditionalFormatting>
  <conditionalFormatting sqref="F102:F104 F108:F109">
    <cfRule type="expression" dxfId="81" priority="3">
      <formula>MOD(ROW(),2)=0</formula>
    </cfRule>
  </conditionalFormatting>
  <conditionalFormatting sqref="F105:F106">
    <cfRule type="expression" dxfId="80" priority="2">
      <formula>MOD(ROW(),2)=0</formula>
    </cfRule>
  </conditionalFormatting>
  <conditionalFormatting sqref="F107">
    <cfRule type="expression" dxfId="79" priority="1">
      <formula>MOD(ROW(),2)=0</formula>
    </cfRule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sqref="A1:H1"/>
    </sheetView>
  </sheetViews>
  <sheetFormatPr defaultRowHeight="10.5" x14ac:dyDescent="0.15"/>
  <cols>
    <col min="1" max="1" width="30.7109375" style="36" bestFit="1" customWidth="1"/>
    <col min="2" max="2" width="11.28515625" style="36" bestFit="1" customWidth="1"/>
    <col min="3" max="3" width="11.42578125" style="36" bestFit="1" customWidth="1"/>
    <col min="4" max="4" width="8.7109375" style="36" bestFit="1" customWidth="1"/>
    <col min="5" max="5" width="2.7109375" style="36" customWidth="1"/>
    <col min="6" max="6" width="11.28515625" style="36" bestFit="1" customWidth="1"/>
    <col min="7" max="7" width="11.42578125" style="36" bestFit="1" customWidth="1"/>
    <col min="8" max="8" width="8.7109375" style="36" bestFit="1" customWidth="1"/>
    <col min="9" max="16384" width="9.140625" style="36"/>
  </cols>
  <sheetData>
    <row r="1" spans="1:8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15">
      <c r="A2" s="39" t="s">
        <v>86</v>
      </c>
      <c r="B2" s="39"/>
      <c r="C2" s="39"/>
      <c r="D2" s="39"/>
      <c r="E2" s="39"/>
      <c r="F2" s="39"/>
      <c r="G2" s="39"/>
      <c r="H2" s="39"/>
    </row>
    <row r="3" spans="1:8" x14ac:dyDescent="0.15">
      <c r="A3" s="39" t="s">
        <v>93</v>
      </c>
      <c r="B3" s="39"/>
      <c r="C3" s="39"/>
      <c r="D3" s="39"/>
      <c r="E3" s="39"/>
      <c r="F3" s="39"/>
      <c r="G3" s="39"/>
      <c r="H3" s="39"/>
    </row>
    <row r="4" spans="1:8" x14ac:dyDescent="0.15">
      <c r="A4" s="39" t="s">
        <v>2</v>
      </c>
      <c r="B4" s="39"/>
      <c r="C4" s="39"/>
      <c r="D4" s="39"/>
      <c r="E4" s="39"/>
      <c r="F4" s="39"/>
      <c r="G4" s="39"/>
      <c r="H4" s="39"/>
    </row>
    <row r="5" spans="1:8" x14ac:dyDescent="0.15">
      <c r="A5" s="2"/>
      <c r="B5" s="31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40" t="s">
        <v>94</v>
      </c>
      <c r="C7" s="41"/>
      <c r="D7" s="41"/>
      <c r="E7" s="9"/>
      <c r="F7" s="40" t="s">
        <v>95</v>
      </c>
      <c r="G7" s="41"/>
      <c r="H7" s="41"/>
    </row>
    <row r="8" spans="1:8" x14ac:dyDescent="0.15">
      <c r="A8" s="9"/>
      <c r="B8" s="32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2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3"/>
      <c r="C10" s="14"/>
      <c r="D10" s="13"/>
      <c r="E10" s="12"/>
      <c r="F10" s="13"/>
      <c r="G10" s="14"/>
      <c r="H10" s="13"/>
    </row>
    <row r="11" spans="1:8" x14ac:dyDescent="0.15">
      <c r="A11" s="15" t="s">
        <v>8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9</v>
      </c>
      <c r="B12" s="5">
        <v>1</v>
      </c>
      <c r="C12" s="6">
        <v>0</v>
      </c>
      <c r="D12" s="5">
        <f>IFERROR(C12/B12,"n/a")</f>
        <v>0</v>
      </c>
      <c r="E12" s="7"/>
      <c r="F12" s="5">
        <v>1</v>
      </c>
      <c r="G12" s="6">
        <v>0</v>
      </c>
      <c r="H12" s="5">
        <f>IFERROR(G12/F12,"n/a")</f>
        <v>0</v>
      </c>
    </row>
    <row r="13" spans="1:8" x14ac:dyDescent="0.15">
      <c r="A13" s="1" t="s">
        <v>10</v>
      </c>
      <c r="B13" s="5">
        <v>3.76</v>
      </c>
      <c r="C13" s="6">
        <v>0</v>
      </c>
      <c r="D13" s="5">
        <f t="shared" ref="D13:D38" si="0">IFERROR(C13/B13,"n/a")</f>
        <v>0</v>
      </c>
      <c r="E13" s="7"/>
      <c r="F13" s="5">
        <v>4.26</v>
      </c>
      <c r="G13" s="6">
        <v>0</v>
      </c>
      <c r="H13" s="5">
        <f t="shared" ref="H13:H38" si="1">IFERROR(G13/F13,"n/a")</f>
        <v>0</v>
      </c>
    </row>
    <row r="14" spans="1:8" x14ac:dyDescent="0.15">
      <c r="A14" s="1" t="s">
        <v>11</v>
      </c>
      <c r="B14" s="5">
        <v>23.77</v>
      </c>
      <c r="C14" s="6">
        <v>93</v>
      </c>
      <c r="D14" s="5">
        <f t="shared" si="0"/>
        <v>3.9124947412705091</v>
      </c>
      <c r="E14" s="7"/>
      <c r="F14" s="5">
        <v>24.02</v>
      </c>
      <c r="G14" s="6">
        <v>96</v>
      </c>
      <c r="H14" s="5">
        <f t="shared" si="1"/>
        <v>3.9966694421315569</v>
      </c>
    </row>
    <row r="15" spans="1:8" x14ac:dyDescent="0.15">
      <c r="A15" s="1" t="s">
        <v>12</v>
      </c>
      <c r="B15" s="5">
        <v>33</v>
      </c>
      <c r="C15" s="6">
        <v>377</v>
      </c>
      <c r="D15" s="5">
        <f t="shared" si="0"/>
        <v>11.424242424242424</v>
      </c>
      <c r="E15" s="7"/>
      <c r="F15" s="5">
        <v>34.67</v>
      </c>
      <c r="G15" s="6">
        <v>388</v>
      </c>
      <c r="H15" s="5">
        <f t="shared" si="1"/>
        <v>11.191231612344966</v>
      </c>
    </row>
    <row r="16" spans="1:8" x14ac:dyDescent="0.15">
      <c r="A16" s="1" t="s">
        <v>13</v>
      </c>
      <c r="B16" s="5">
        <v>24.1</v>
      </c>
      <c r="C16" s="6">
        <v>492</v>
      </c>
      <c r="D16" s="5">
        <f t="shared" si="0"/>
        <v>20.414937759336098</v>
      </c>
      <c r="E16" s="7"/>
      <c r="F16" s="5">
        <v>23.52</v>
      </c>
      <c r="G16" s="6">
        <v>467</v>
      </c>
      <c r="H16" s="5">
        <f t="shared" si="1"/>
        <v>19.855442176870749</v>
      </c>
    </row>
    <row r="17" spans="1:8" x14ac:dyDescent="0.15">
      <c r="A17" s="1" t="s">
        <v>14</v>
      </c>
      <c r="B17" s="5">
        <v>5.81</v>
      </c>
      <c r="C17" s="6">
        <v>6</v>
      </c>
      <c r="D17" s="5">
        <f t="shared" si="0"/>
        <v>1.0327022375215147</v>
      </c>
      <c r="E17" s="7"/>
      <c r="F17" s="5">
        <v>5.81</v>
      </c>
      <c r="G17" s="6">
        <v>3</v>
      </c>
      <c r="H17" s="5">
        <f t="shared" si="1"/>
        <v>0.51635111876075734</v>
      </c>
    </row>
    <row r="18" spans="1:8" x14ac:dyDescent="0.15">
      <c r="A18" s="1" t="s">
        <v>15</v>
      </c>
      <c r="B18" s="5">
        <v>18.29</v>
      </c>
      <c r="C18" s="6">
        <v>118</v>
      </c>
      <c r="D18" s="5">
        <f t="shared" si="0"/>
        <v>6.4516129032258069</v>
      </c>
      <c r="E18" s="7"/>
      <c r="F18" s="5">
        <v>17.29</v>
      </c>
      <c r="G18" s="6">
        <v>89</v>
      </c>
      <c r="H18" s="5">
        <f t="shared" si="1"/>
        <v>5.1474840948525165</v>
      </c>
    </row>
    <row r="19" spans="1:8" x14ac:dyDescent="0.15">
      <c r="A19" s="1" t="s">
        <v>16</v>
      </c>
      <c r="B19" s="5">
        <v>46.74</v>
      </c>
      <c r="C19" s="6">
        <v>684</v>
      </c>
      <c r="D19" s="5">
        <f t="shared" si="0"/>
        <v>14.634146341463413</v>
      </c>
      <c r="E19" s="7"/>
      <c r="F19" s="5">
        <v>45.99</v>
      </c>
      <c r="G19" s="6">
        <v>642</v>
      </c>
      <c r="H19" s="5">
        <f t="shared" si="1"/>
        <v>13.959556425309849</v>
      </c>
    </row>
    <row r="20" spans="1:8" x14ac:dyDescent="0.15">
      <c r="A20" s="1" t="s">
        <v>17</v>
      </c>
      <c r="B20" s="5">
        <v>32.549999999999997</v>
      </c>
      <c r="C20" s="6">
        <v>518</v>
      </c>
      <c r="D20" s="5">
        <f t="shared" si="0"/>
        <v>15.913978494623658</v>
      </c>
      <c r="E20" s="7"/>
      <c r="F20" s="5">
        <v>31.63</v>
      </c>
      <c r="G20" s="6">
        <v>469</v>
      </c>
      <c r="H20" s="5">
        <f t="shared" si="1"/>
        <v>14.827695226051217</v>
      </c>
    </row>
    <row r="21" spans="1:8" x14ac:dyDescent="0.15">
      <c r="A21" s="1" t="s">
        <v>18</v>
      </c>
      <c r="B21" s="5">
        <v>36.96</v>
      </c>
      <c r="C21" s="6">
        <v>337</v>
      </c>
      <c r="D21" s="5">
        <f t="shared" si="0"/>
        <v>9.1179653679653683</v>
      </c>
      <c r="E21" s="7"/>
      <c r="F21" s="5">
        <v>33.46</v>
      </c>
      <c r="G21" s="6">
        <v>297</v>
      </c>
      <c r="H21" s="5">
        <f t="shared" si="1"/>
        <v>8.8762701733413021</v>
      </c>
    </row>
    <row r="22" spans="1:8" x14ac:dyDescent="0.15">
      <c r="A22" s="1" t="s">
        <v>19</v>
      </c>
      <c r="B22" s="5">
        <v>3.17</v>
      </c>
      <c r="C22" s="6">
        <v>0</v>
      </c>
      <c r="D22" s="5">
        <f t="shared" si="0"/>
        <v>0</v>
      </c>
      <c r="E22" s="7"/>
      <c r="F22" s="5">
        <v>3.67</v>
      </c>
      <c r="G22" s="6">
        <v>0</v>
      </c>
      <c r="H22" s="5">
        <f t="shared" si="1"/>
        <v>0</v>
      </c>
    </row>
    <row r="23" spans="1:8" x14ac:dyDescent="0.15">
      <c r="A23" s="1" t="s">
        <v>20</v>
      </c>
      <c r="B23" s="5">
        <v>69.77</v>
      </c>
      <c r="C23" s="6">
        <v>463</v>
      </c>
      <c r="D23" s="5">
        <f t="shared" si="0"/>
        <v>6.6360900100329658</v>
      </c>
      <c r="E23" s="7"/>
      <c r="F23" s="5">
        <v>67.27</v>
      </c>
      <c r="G23" s="6">
        <v>474</v>
      </c>
      <c r="H23" s="5">
        <f t="shared" si="1"/>
        <v>7.0462316039839461</v>
      </c>
    </row>
    <row r="24" spans="1:8" x14ac:dyDescent="0.15">
      <c r="A24" s="1" t="s">
        <v>21</v>
      </c>
      <c r="B24" s="5">
        <v>33.590000000000003</v>
      </c>
      <c r="C24" s="6">
        <v>472</v>
      </c>
      <c r="D24" s="5">
        <f t="shared" si="0"/>
        <v>14.051801131289073</v>
      </c>
      <c r="E24" s="7"/>
      <c r="F24" s="5">
        <v>33.92</v>
      </c>
      <c r="G24" s="6">
        <v>479</v>
      </c>
      <c r="H24" s="5">
        <f t="shared" si="1"/>
        <v>14.121462264150942</v>
      </c>
    </row>
    <row r="25" spans="1:8" x14ac:dyDescent="0.15">
      <c r="A25" s="1" t="s">
        <v>22</v>
      </c>
      <c r="B25" s="5">
        <v>2.17</v>
      </c>
      <c r="C25" s="6">
        <v>0</v>
      </c>
      <c r="D25" s="5">
        <f t="shared" si="0"/>
        <v>0</v>
      </c>
      <c r="E25" s="7"/>
      <c r="F25" s="5">
        <v>1.75</v>
      </c>
      <c r="G25" s="6">
        <v>0</v>
      </c>
      <c r="H25" s="5">
        <f t="shared" si="1"/>
        <v>0</v>
      </c>
    </row>
    <row r="26" spans="1:8" x14ac:dyDescent="0.15">
      <c r="A26" s="1" t="s">
        <v>23</v>
      </c>
      <c r="B26" s="5">
        <v>16.59</v>
      </c>
      <c r="C26" s="6">
        <v>84</v>
      </c>
      <c r="D26" s="5">
        <f t="shared" si="0"/>
        <v>5.0632911392405067</v>
      </c>
      <c r="E26" s="7"/>
      <c r="F26" s="5">
        <v>14.84</v>
      </c>
      <c r="G26" s="6">
        <v>90</v>
      </c>
      <c r="H26" s="5">
        <f t="shared" si="1"/>
        <v>6.0646900269541781</v>
      </c>
    </row>
    <row r="27" spans="1:8" x14ac:dyDescent="0.15">
      <c r="A27" s="1" t="s">
        <v>24</v>
      </c>
      <c r="B27" s="5">
        <v>19.36</v>
      </c>
      <c r="C27" s="6">
        <v>423</v>
      </c>
      <c r="D27" s="5">
        <f t="shared" si="0"/>
        <v>21.849173553719009</v>
      </c>
      <c r="E27" s="7"/>
      <c r="F27" s="5">
        <v>19.11</v>
      </c>
      <c r="G27" s="6">
        <v>440</v>
      </c>
      <c r="H27" s="5">
        <f t="shared" si="1"/>
        <v>23.024594453165882</v>
      </c>
    </row>
    <row r="28" spans="1:8" x14ac:dyDescent="0.15">
      <c r="A28" s="1" t="s">
        <v>25</v>
      </c>
      <c r="B28" s="5">
        <v>20.51</v>
      </c>
      <c r="C28" s="6">
        <v>222</v>
      </c>
      <c r="D28" s="5">
        <f t="shared" si="0"/>
        <v>10.823988298391027</v>
      </c>
      <c r="E28" s="7"/>
      <c r="F28" s="5">
        <v>21.34</v>
      </c>
      <c r="G28" s="6">
        <v>219</v>
      </c>
      <c r="H28" s="5">
        <f t="shared" si="1"/>
        <v>10.262417994376758</v>
      </c>
    </row>
    <row r="29" spans="1:8" x14ac:dyDescent="0.15">
      <c r="A29" s="1" t="s">
        <v>26</v>
      </c>
      <c r="B29" s="5">
        <v>28.98</v>
      </c>
      <c r="C29" s="6">
        <v>631</v>
      </c>
      <c r="D29" s="5">
        <f t="shared" si="0"/>
        <v>21.773636991028294</v>
      </c>
      <c r="E29" s="7"/>
      <c r="F29" s="5">
        <v>29.73</v>
      </c>
      <c r="G29" s="6">
        <v>552</v>
      </c>
      <c r="H29" s="5">
        <f t="shared" si="1"/>
        <v>18.567103935418768</v>
      </c>
    </row>
    <row r="30" spans="1:8" x14ac:dyDescent="0.15">
      <c r="A30" s="1" t="s">
        <v>27</v>
      </c>
      <c r="B30" s="5">
        <v>8.08</v>
      </c>
      <c r="C30" s="6">
        <v>0</v>
      </c>
      <c r="D30" s="5">
        <f t="shared" si="0"/>
        <v>0</v>
      </c>
      <c r="E30" s="7"/>
      <c r="F30" s="5">
        <v>8.58</v>
      </c>
      <c r="G30" s="6">
        <v>0</v>
      </c>
      <c r="H30" s="5">
        <f t="shared" si="1"/>
        <v>0</v>
      </c>
    </row>
    <row r="31" spans="1:8" x14ac:dyDescent="0.15">
      <c r="A31" s="1" t="s">
        <v>28</v>
      </c>
      <c r="B31" s="5">
        <v>23.75</v>
      </c>
      <c r="C31" s="6">
        <v>214</v>
      </c>
      <c r="D31" s="5">
        <f t="shared" si="0"/>
        <v>9.0105263157894733</v>
      </c>
      <c r="E31" s="7"/>
      <c r="F31" s="5">
        <v>25.5</v>
      </c>
      <c r="G31" s="6">
        <v>171</v>
      </c>
      <c r="H31" s="5">
        <f t="shared" si="1"/>
        <v>6.7058823529411766</v>
      </c>
    </row>
    <row r="32" spans="1:8" x14ac:dyDescent="0.15">
      <c r="A32" s="1" t="s">
        <v>29</v>
      </c>
      <c r="B32" s="5">
        <v>8.4600000000000009</v>
      </c>
      <c r="C32" s="6">
        <v>174</v>
      </c>
      <c r="D32" s="5">
        <f t="shared" si="0"/>
        <v>20.567375886524822</v>
      </c>
      <c r="E32" s="7"/>
      <c r="F32" s="5">
        <v>8.4600000000000009</v>
      </c>
      <c r="G32" s="6">
        <v>178</v>
      </c>
      <c r="H32" s="5">
        <f t="shared" si="1"/>
        <v>21.040189125295505</v>
      </c>
    </row>
    <row r="33" spans="1:8" x14ac:dyDescent="0.15">
      <c r="A33" s="1" t="s">
        <v>30</v>
      </c>
      <c r="B33" s="5">
        <v>6</v>
      </c>
      <c r="C33" s="6">
        <v>0</v>
      </c>
      <c r="D33" s="5">
        <f t="shared" si="0"/>
        <v>0</v>
      </c>
      <c r="E33" s="7"/>
      <c r="F33" s="5">
        <v>6</v>
      </c>
      <c r="G33" s="6">
        <v>0</v>
      </c>
      <c r="H33" s="5">
        <f t="shared" si="1"/>
        <v>0</v>
      </c>
    </row>
    <row r="34" spans="1:8" x14ac:dyDescent="0.15">
      <c r="A34" s="1" t="s">
        <v>31</v>
      </c>
      <c r="B34" s="5">
        <v>17.41</v>
      </c>
      <c r="C34" s="6">
        <v>0</v>
      </c>
      <c r="D34" s="5">
        <f t="shared" si="0"/>
        <v>0</v>
      </c>
      <c r="E34" s="7"/>
      <c r="F34" s="5">
        <v>18.329999999999998</v>
      </c>
      <c r="G34" s="6">
        <v>0</v>
      </c>
      <c r="H34" s="5">
        <f t="shared" si="1"/>
        <v>0</v>
      </c>
    </row>
    <row r="35" spans="1:8" x14ac:dyDescent="0.15">
      <c r="A35" s="1" t="s">
        <v>32</v>
      </c>
      <c r="B35" s="5">
        <v>43.77</v>
      </c>
      <c r="C35" s="6">
        <v>12</v>
      </c>
      <c r="D35" s="5">
        <f t="shared" si="0"/>
        <v>0.27416038382453733</v>
      </c>
      <c r="E35" s="7"/>
      <c r="F35" s="5">
        <v>42.52</v>
      </c>
      <c r="G35" s="6">
        <v>0</v>
      </c>
      <c r="H35" s="5">
        <f t="shared" si="1"/>
        <v>0</v>
      </c>
    </row>
    <row r="36" spans="1:8" x14ac:dyDescent="0.15">
      <c r="A36" s="27" t="s">
        <v>33</v>
      </c>
      <c r="B36" s="28">
        <f>SUM(B12:B35)</f>
        <v>527.59</v>
      </c>
      <c r="C36" s="29">
        <f>SUM(C12:C35)</f>
        <v>5320</v>
      </c>
      <c r="D36" s="28">
        <f t="shared" si="0"/>
        <v>10.083587634337269</v>
      </c>
      <c r="E36" s="12"/>
      <c r="F36" s="28">
        <f>SUM(F12:F35)</f>
        <v>522.66999999999996</v>
      </c>
      <c r="G36" s="29">
        <f>SUM(G12:G35)</f>
        <v>5054</v>
      </c>
      <c r="H36" s="28">
        <f t="shared" si="1"/>
        <v>9.6695811888954797</v>
      </c>
    </row>
    <row r="37" spans="1:8" x14ac:dyDescent="0.15">
      <c r="A37" s="1" t="s">
        <v>77</v>
      </c>
      <c r="B37" s="5">
        <v>6</v>
      </c>
      <c r="C37" s="6">
        <v>15</v>
      </c>
      <c r="D37" s="5">
        <f t="shared" si="0"/>
        <v>2.5</v>
      </c>
      <c r="E37" s="28"/>
      <c r="F37" s="5">
        <v>6.75</v>
      </c>
      <c r="G37" s="6">
        <v>57</v>
      </c>
      <c r="H37" s="5">
        <f t="shared" si="1"/>
        <v>8.4444444444444446</v>
      </c>
    </row>
    <row r="38" spans="1:8" x14ac:dyDescent="0.15">
      <c r="A38" s="1" t="s">
        <v>88</v>
      </c>
      <c r="B38" s="5">
        <v>0.57999999999999996</v>
      </c>
      <c r="C38" s="6">
        <v>0</v>
      </c>
      <c r="D38" s="5">
        <f t="shared" si="0"/>
        <v>0</v>
      </c>
      <c r="E38" s="7"/>
      <c r="F38" s="5">
        <v>0.5</v>
      </c>
      <c r="G38" s="6"/>
      <c r="H38" s="5">
        <f t="shared" si="1"/>
        <v>0</v>
      </c>
    </row>
    <row r="39" spans="1:8" x14ac:dyDescent="0.15">
      <c r="A39" s="17" t="s">
        <v>34</v>
      </c>
      <c r="B39" s="18">
        <f>SUM(B36:B38)</f>
        <v>534.17000000000007</v>
      </c>
      <c r="C39" s="19">
        <f>SUM(C36:C38)</f>
        <v>5335</v>
      </c>
      <c r="D39" s="18">
        <f>IFERROR(C39/B39,"n/a")</f>
        <v>9.9874571765542797</v>
      </c>
      <c r="E39" s="17"/>
      <c r="F39" s="18">
        <f>SUM(F36:F38)</f>
        <v>529.91999999999996</v>
      </c>
      <c r="G39" s="19">
        <f>SUM(G36:G38)</f>
        <v>5111</v>
      </c>
      <c r="H39" s="18">
        <f>IFERROR(G39/F39,"n/a")</f>
        <v>9.644852053140097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36</v>
      </c>
      <c r="B42" s="18">
        <v>24.91</v>
      </c>
      <c r="C42" s="19">
        <v>2279</v>
      </c>
      <c r="D42" s="18">
        <f>IFERROR(C42/B42,"n/a")</f>
        <v>91.489361702127653</v>
      </c>
      <c r="E42" s="17"/>
      <c r="F42" s="18">
        <v>22.66</v>
      </c>
      <c r="G42" s="19">
        <v>1726</v>
      </c>
      <c r="H42" s="18">
        <f>IFERROR(G42/F42,"n/a")</f>
        <v>76.169461606354815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37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91</v>
      </c>
      <c r="B46" s="5">
        <v>1.25</v>
      </c>
      <c r="C46" s="6">
        <v>0</v>
      </c>
      <c r="D46" s="5">
        <f>IFERROR(C46/B46,"n/a")</f>
        <v>0</v>
      </c>
      <c r="E46" s="7"/>
      <c r="F46" s="5">
        <v>1.5</v>
      </c>
      <c r="G46" s="6">
        <v>0</v>
      </c>
      <c r="H46" s="5">
        <f>IFERROR(G46/F46,"n/a")</f>
        <v>0</v>
      </c>
    </row>
    <row r="47" spans="1:8" x14ac:dyDescent="0.15">
      <c r="A47" s="1" t="s">
        <v>38</v>
      </c>
      <c r="B47" s="5">
        <v>2.75</v>
      </c>
      <c r="C47" s="6">
        <v>0</v>
      </c>
      <c r="D47" s="5">
        <f>IFERROR(C47/B47,"n/a")</f>
        <v>0</v>
      </c>
      <c r="E47" s="7"/>
      <c r="F47" s="5">
        <v>2.5</v>
      </c>
      <c r="G47" s="6">
        <v>0</v>
      </c>
      <c r="H47" s="5">
        <f>IFERROR(G47/F47,"n/a")</f>
        <v>0</v>
      </c>
    </row>
    <row r="48" spans="1:8" x14ac:dyDescent="0.15">
      <c r="A48" s="1" t="s">
        <v>78</v>
      </c>
      <c r="B48" s="5">
        <v>13.26</v>
      </c>
      <c r="C48" s="6">
        <v>950</v>
      </c>
      <c r="D48" s="5">
        <f t="shared" ref="D48:D52" si="2">IFERROR(C48/B48,"n/a")</f>
        <v>71.644042232277528</v>
      </c>
      <c r="E48" s="7"/>
      <c r="F48" s="5">
        <v>14.51</v>
      </c>
      <c r="G48" s="6">
        <v>1179</v>
      </c>
      <c r="H48" s="5">
        <f t="shared" ref="H48:H53" si="3">IFERROR(G48/F48,"n/a")</f>
        <v>81.25430737422468</v>
      </c>
    </row>
    <row r="49" spans="1:8" x14ac:dyDescent="0.15">
      <c r="A49" s="1" t="s">
        <v>39</v>
      </c>
      <c r="B49" s="5">
        <v>27.3</v>
      </c>
      <c r="C49" s="6">
        <v>1116</v>
      </c>
      <c r="D49" s="5">
        <f t="shared" si="2"/>
        <v>40.879120879120876</v>
      </c>
      <c r="E49" s="7"/>
      <c r="F49" s="5">
        <v>28.3</v>
      </c>
      <c r="G49" s="6">
        <v>918</v>
      </c>
      <c r="H49" s="5">
        <f t="shared" si="3"/>
        <v>32.438162544169607</v>
      </c>
    </row>
    <row r="50" spans="1:8" x14ac:dyDescent="0.15">
      <c r="A50" s="1" t="s">
        <v>40</v>
      </c>
      <c r="B50" s="5">
        <v>22.77</v>
      </c>
      <c r="C50" s="6">
        <v>663</v>
      </c>
      <c r="D50" s="5">
        <f t="shared" si="2"/>
        <v>29.11725955204216</v>
      </c>
      <c r="E50" s="7"/>
      <c r="F50" s="5">
        <v>25.6</v>
      </c>
      <c r="G50" s="6">
        <v>582</v>
      </c>
      <c r="H50" s="5">
        <f t="shared" si="3"/>
        <v>22.734375</v>
      </c>
    </row>
    <row r="51" spans="1:8" x14ac:dyDescent="0.15">
      <c r="A51" s="1" t="s">
        <v>41</v>
      </c>
      <c r="B51" s="5">
        <v>20.7</v>
      </c>
      <c r="C51" s="6">
        <v>543</v>
      </c>
      <c r="D51" s="5">
        <f t="shared" si="2"/>
        <v>26.231884057971016</v>
      </c>
      <c r="E51" s="7"/>
      <c r="F51" s="5">
        <v>18.37</v>
      </c>
      <c r="G51" s="6">
        <v>540</v>
      </c>
      <c r="H51" s="5">
        <f t="shared" si="3"/>
        <v>29.39575394665215</v>
      </c>
    </row>
    <row r="52" spans="1:8" x14ac:dyDescent="0.15">
      <c r="A52" s="1" t="s">
        <v>42</v>
      </c>
      <c r="B52" s="5">
        <v>13.8</v>
      </c>
      <c r="C52" s="6">
        <v>515</v>
      </c>
      <c r="D52" s="5">
        <f t="shared" si="2"/>
        <v>37.318840579710141</v>
      </c>
      <c r="E52" s="7"/>
      <c r="F52" s="5">
        <v>12.97</v>
      </c>
      <c r="G52" s="6">
        <v>468</v>
      </c>
      <c r="H52" s="5">
        <f t="shared" si="3"/>
        <v>36.08326908249807</v>
      </c>
    </row>
    <row r="53" spans="1:8" x14ac:dyDescent="0.15">
      <c r="A53" s="1" t="s">
        <v>96</v>
      </c>
      <c r="B53" s="5">
        <v>2.75</v>
      </c>
      <c r="C53" s="6">
        <v>246</v>
      </c>
      <c r="D53" s="5">
        <f>IFERROR(C53/B53,"n/a")</f>
        <v>89.454545454545453</v>
      </c>
      <c r="E53" s="7"/>
      <c r="F53" s="5">
        <v>3.17</v>
      </c>
      <c r="G53" s="6">
        <v>356</v>
      </c>
      <c r="H53" s="5">
        <f t="shared" si="3"/>
        <v>112.30283911671924</v>
      </c>
    </row>
    <row r="54" spans="1:8" x14ac:dyDescent="0.15">
      <c r="A54" s="17" t="s">
        <v>43</v>
      </c>
      <c r="B54" s="18">
        <f>SUM(B46:B53)</f>
        <v>104.58</v>
      </c>
      <c r="C54" s="19">
        <f>SUM(C46:C53)</f>
        <v>4033</v>
      </c>
      <c r="D54" s="18">
        <f>IFERROR(C54/B54,"n/a")</f>
        <v>38.56377892522471</v>
      </c>
      <c r="E54" s="17"/>
      <c r="F54" s="18">
        <f>SUM(F46:F53)</f>
        <v>106.92</v>
      </c>
      <c r="G54" s="19">
        <f>SUM(G46:G53)</f>
        <v>4043</v>
      </c>
      <c r="H54" s="18">
        <f>IFERROR(G54/F54,"n/a")</f>
        <v>37.813318368873922</v>
      </c>
    </row>
    <row r="55" spans="1:8" x14ac:dyDescent="0.15">
      <c r="A55" s="1"/>
      <c r="B55" s="5"/>
      <c r="C55" s="6"/>
      <c r="D55" s="5"/>
      <c r="E55" s="7"/>
      <c r="F55" s="5"/>
      <c r="G55" s="6"/>
      <c r="H55" s="5"/>
    </row>
    <row r="56" spans="1:8" x14ac:dyDescent="0.15">
      <c r="A56" s="1"/>
      <c r="B56" s="5"/>
      <c r="C56" s="6"/>
      <c r="D56" s="5"/>
      <c r="E56" s="7"/>
      <c r="F56" s="5"/>
      <c r="G56" s="6"/>
      <c r="H56" s="5"/>
    </row>
    <row r="57" spans="1:8" x14ac:dyDescent="0.15">
      <c r="A57" s="15" t="s">
        <v>44</v>
      </c>
      <c r="B57" s="5"/>
      <c r="C57" s="6"/>
      <c r="D57" s="5"/>
      <c r="E57" s="12"/>
      <c r="F57" s="5"/>
      <c r="G57" s="6"/>
      <c r="H57" s="5"/>
    </row>
    <row r="58" spans="1:8" x14ac:dyDescent="0.15">
      <c r="A58" s="1" t="s">
        <v>45</v>
      </c>
      <c r="B58" s="5">
        <v>15.37</v>
      </c>
      <c r="C58" s="37">
        <v>408</v>
      </c>
      <c r="D58" s="5">
        <f>IFERROR(C58/B58,"n/a")</f>
        <v>26.545217957059208</v>
      </c>
      <c r="E58" s="7"/>
      <c r="F58" s="5">
        <v>15.87</v>
      </c>
      <c r="G58" s="6">
        <v>115</v>
      </c>
      <c r="H58" s="5">
        <f>IFERROR(G58/F58,"n/a")</f>
        <v>7.2463768115942031</v>
      </c>
    </row>
    <row r="59" spans="1:8" x14ac:dyDescent="0.15">
      <c r="A59" s="1" t="s">
        <v>46</v>
      </c>
      <c r="B59" s="5">
        <v>33.630000000000003</v>
      </c>
      <c r="C59" s="37">
        <v>663</v>
      </c>
      <c r="D59" s="5">
        <f>IFERROR(C59/B59,"n/a")</f>
        <v>19.714540588760034</v>
      </c>
      <c r="E59" s="7"/>
      <c r="F59" s="5">
        <v>34.130000000000003</v>
      </c>
      <c r="G59" s="6">
        <v>765</v>
      </c>
      <c r="H59" s="5">
        <f t="shared" ref="H59:H62" si="4">IFERROR(G59/F59,"n/a")</f>
        <v>22.414298271315555</v>
      </c>
    </row>
    <row r="60" spans="1:8" x14ac:dyDescent="0.15">
      <c r="A60" s="1" t="s">
        <v>47</v>
      </c>
      <c r="B60" s="5">
        <v>19.8</v>
      </c>
      <c r="C60" s="37">
        <v>213</v>
      </c>
      <c r="D60" s="5">
        <f>IFERROR(C60/B60,"n/a")</f>
        <v>10.757575757575758</v>
      </c>
      <c r="E60" s="7"/>
      <c r="F60" s="5">
        <v>19.3</v>
      </c>
      <c r="G60" s="6">
        <v>291</v>
      </c>
      <c r="H60" s="5">
        <f t="shared" si="4"/>
        <v>15.077720207253886</v>
      </c>
    </row>
    <row r="61" spans="1:8" x14ac:dyDescent="0.15">
      <c r="A61" s="1" t="s">
        <v>48</v>
      </c>
      <c r="B61" s="5">
        <v>6.65</v>
      </c>
      <c r="C61" s="6">
        <v>156</v>
      </c>
      <c r="D61" s="5">
        <f t="shared" ref="D61:D62" si="5">IFERROR(C61/B61,"n/a")</f>
        <v>23.458646616541351</v>
      </c>
      <c r="E61" s="7"/>
      <c r="F61" s="5">
        <v>7.65</v>
      </c>
      <c r="G61" s="6">
        <v>318</v>
      </c>
      <c r="H61" s="5">
        <f t="shared" si="4"/>
        <v>41.568627450980394</v>
      </c>
    </row>
    <row r="62" spans="1:8" x14ac:dyDescent="0.15">
      <c r="A62" s="1" t="s">
        <v>49</v>
      </c>
      <c r="B62" s="6">
        <v>0</v>
      </c>
      <c r="C62" s="6">
        <v>0</v>
      </c>
      <c r="D62" s="5" t="str">
        <f t="shared" si="5"/>
        <v>n/a</v>
      </c>
      <c r="E62" s="7"/>
      <c r="F62" s="6">
        <v>0</v>
      </c>
      <c r="G62" s="6">
        <v>0</v>
      </c>
      <c r="H62" s="5" t="str">
        <f t="shared" si="4"/>
        <v>n/a</v>
      </c>
    </row>
    <row r="63" spans="1:8" x14ac:dyDescent="0.15">
      <c r="A63" s="17" t="s">
        <v>50</v>
      </c>
      <c r="B63" s="18">
        <f>SUM(B58:B62)</f>
        <v>75.45</v>
      </c>
      <c r="C63" s="38">
        <f>SUM(C58:C62)</f>
        <v>1440</v>
      </c>
      <c r="D63" s="18">
        <f>IFERROR(C63/B63,"n/a")</f>
        <v>19.08548707753479</v>
      </c>
      <c r="E63" s="17"/>
      <c r="F63" s="18">
        <f>SUM(F58:F62)</f>
        <v>76.95</v>
      </c>
      <c r="G63" s="38">
        <f>SUM(G58:G62)</f>
        <v>1489</v>
      </c>
      <c r="H63" s="18">
        <f>IFERROR(G63/F63,"n/a")</f>
        <v>19.350227420402859</v>
      </c>
    </row>
    <row r="64" spans="1:8" x14ac:dyDescent="0.15">
      <c r="A64" s="1"/>
      <c r="B64" s="5"/>
      <c r="C64" s="6"/>
      <c r="D64" s="5"/>
      <c r="E64" s="7"/>
      <c r="F64" s="5"/>
      <c r="G64" s="6"/>
      <c r="H64" s="5"/>
    </row>
    <row r="65" spans="1:8" x14ac:dyDescent="0.15">
      <c r="A65" s="1"/>
      <c r="B65" s="5"/>
      <c r="C65" s="6"/>
      <c r="D65" s="5"/>
      <c r="E65" s="7"/>
      <c r="F65" s="5"/>
      <c r="G65" s="6"/>
      <c r="H65" s="5"/>
    </row>
    <row r="66" spans="1:8" x14ac:dyDescent="0.15">
      <c r="A66" s="15" t="s">
        <v>51</v>
      </c>
      <c r="B66" s="5"/>
      <c r="C66" s="30"/>
      <c r="D66" s="5"/>
      <c r="E66" s="12"/>
      <c r="F66" s="5"/>
      <c r="G66" s="6"/>
      <c r="H66" s="5"/>
    </row>
    <row r="67" spans="1:8" x14ac:dyDescent="0.15">
      <c r="A67" s="1" t="s">
        <v>52</v>
      </c>
      <c r="B67" s="5">
        <v>16.39</v>
      </c>
      <c r="C67" s="37">
        <v>2259</v>
      </c>
      <c r="D67" s="5">
        <f>IFERROR(C67/B67,"n/a")</f>
        <v>137.82794386821232</v>
      </c>
      <c r="E67" s="7"/>
      <c r="F67" s="5">
        <v>18.05</v>
      </c>
      <c r="G67" s="6">
        <v>2206</v>
      </c>
      <c r="H67" s="5">
        <f>IFERROR(G67/F67,"n/a")</f>
        <v>122.21606648199446</v>
      </c>
    </row>
    <row r="68" spans="1:8" x14ac:dyDescent="0.15">
      <c r="A68" s="1" t="s">
        <v>89</v>
      </c>
      <c r="B68" s="5">
        <v>6.9</v>
      </c>
      <c r="C68" s="37">
        <v>1066</v>
      </c>
      <c r="D68" s="5">
        <f t="shared" ref="D68:D70" si="6">IFERROR(C68/B68,"n/a")</f>
        <v>154.49275362318841</v>
      </c>
      <c r="E68" s="7"/>
      <c r="F68" s="5">
        <v>6.98</v>
      </c>
      <c r="G68" s="6">
        <v>820</v>
      </c>
      <c r="H68" s="5">
        <f t="shared" ref="H68:H70" si="7">IFERROR(G68/F68,"n/a")</f>
        <v>117.47851002865329</v>
      </c>
    </row>
    <row r="69" spans="1:8" x14ac:dyDescent="0.15">
      <c r="A69" s="1" t="s">
        <v>82</v>
      </c>
      <c r="B69" s="5">
        <v>48.09</v>
      </c>
      <c r="C69" s="37">
        <v>1365</v>
      </c>
      <c r="D69" s="5">
        <f t="shared" si="6"/>
        <v>28.384279475982531</v>
      </c>
      <c r="E69" s="7"/>
      <c r="F69" s="5">
        <v>55.42</v>
      </c>
      <c r="G69" s="6">
        <v>1519</v>
      </c>
      <c r="H69" s="5">
        <f t="shared" si="7"/>
        <v>27.408877661494046</v>
      </c>
    </row>
    <row r="70" spans="1:8" x14ac:dyDescent="0.15">
      <c r="A70" s="1" t="s">
        <v>53</v>
      </c>
      <c r="B70" s="5">
        <v>27.48</v>
      </c>
      <c r="C70" s="6">
        <v>0</v>
      </c>
      <c r="D70" s="5">
        <f t="shared" si="6"/>
        <v>0</v>
      </c>
      <c r="E70" s="7"/>
      <c r="F70" s="5">
        <v>14.31</v>
      </c>
      <c r="G70" s="6">
        <v>0</v>
      </c>
      <c r="H70" s="5">
        <f t="shared" si="7"/>
        <v>0</v>
      </c>
    </row>
    <row r="71" spans="1:8" x14ac:dyDescent="0.15">
      <c r="A71" s="17" t="s">
        <v>54</v>
      </c>
      <c r="B71" s="18">
        <f>SUM(B65:B70)</f>
        <v>98.86</v>
      </c>
      <c r="C71" s="38">
        <f>SUM(C65:C70)</f>
        <v>4690</v>
      </c>
      <c r="D71" s="18">
        <f>IFERROR(C71/B71,"n/a")</f>
        <v>47.440825409670239</v>
      </c>
      <c r="E71" s="17"/>
      <c r="F71" s="18">
        <f>SUM(F67:F70)</f>
        <v>94.76</v>
      </c>
      <c r="G71" s="19">
        <f>SUM(G67:G70)</f>
        <v>4545</v>
      </c>
      <c r="H71" s="18">
        <f>IFERROR(G71/F71,"n/a")</f>
        <v>47.963275643731528</v>
      </c>
    </row>
    <row r="72" spans="1:8" x14ac:dyDescent="0.15">
      <c r="A72" s="1"/>
      <c r="B72" s="5"/>
      <c r="C72" s="6"/>
      <c r="D72" s="5"/>
      <c r="E72" s="7"/>
      <c r="F72" s="5"/>
      <c r="G72" s="6"/>
      <c r="H72" s="5"/>
    </row>
    <row r="73" spans="1:8" x14ac:dyDescent="0.15">
      <c r="A73" s="1"/>
      <c r="B73" s="5"/>
      <c r="C73" s="6"/>
      <c r="D73" s="5"/>
      <c r="E73" s="7"/>
      <c r="F73" s="5"/>
      <c r="G73" s="6"/>
      <c r="H73" s="5"/>
    </row>
    <row r="74" spans="1:8" x14ac:dyDescent="0.15">
      <c r="A74" s="15" t="s">
        <v>55</v>
      </c>
      <c r="B74" s="5"/>
      <c r="C74" s="6"/>
      <c r="D74" s="5"/>
      <c r="E74" s="12"/>
      <c r="F74" s="5"/>
      <c r="G74" s="6"/>
      <c r="H74" s="5"/>
    </row>
    <row r="75" spans="1:8" x14ac:dyDescent="0.15">
      <c r="A75" s="1" t="s">
        <v>90</v>
      </c>
      <c r="B75" s="5">
        <v>5.0599999999999996</v>
      </c>
      <c r="C75" s="6">
        <v>51</v>
      </c>
      <c r="D75" s="5">
        <f>IFERROR(C75/B75,"n/a")</f>
        <v>10.079051383399211</v>
      </c>
      <c r="E75" s="7"/>
      <c r="F75" s="5">
        <v>5.14</v>
      </c>
      <c r="G75" s="6">
        <v>45</v>
      </c>
      <c r="H75" s="5">
        <f>IFERROR(G75/F75,"n/a")</f>
        <v>8.7548638132295729</v>
      </c>
    </row>
    <row r="76" spans="1:8" x14ac:dyDescent="0.15">
      <c r="A76" s="1" t="s">
        <v>56</v>
      </c>
      <c r="B76" s="5">
        <v>2.17</v>
      </c>
      <c r="C76" s="6">
        <v>0</v>
      </c>
      <c r="D76" s="5">
        <f>IFERROR(C76/B76,"n/a")</f>
        <v>0</v>
      </c>
      <c r="E76" s="7"/>
      <c r="F76" s="5">
        <v>2.58</v>
      </c>
      <c r="G76" s="6">
        <v>0</v>
      </c>
      <c r="H76" s="5">
        <f>IFERROR(G76/F76,"n/a")</f>
        <v>0</v>
      </c>
    </row>
    <row r="77" spans="1:8" x14ac:dyDescent="0.15">
      <c r="A77" s="1" t="s">
        <v>57</v>
      </c>
      <c r="B77" s="5">
        <v>8.61</v>
      </c>
      <c r="C77" s="6">
        <v>49</v>
      </c>
      <c r="D77" s="5">
        <f t="shared" ref="D77:D82" si="8">IFERROR(C77/B77,"n/a")</f>
        <v>5.691056910569106</v>
      </c>
      <c r="E77" s="7"/>
      <c r="F77" s="5">
        <v>9.36</v>
      </c>
      <c r="G77" s="6">
        <v>58</v>
      </c>
      <c r="H77" s="5">
        <f t="shared" ref="H77:H83" si="9">IFERROR(G77/F77,"n/a")</f>
        <v>6.1965811965811968</v>
      </c>
    </row>
    <row r="78" spans="1:8" x14ac:dyDescent="0.15">
      <c r="A78" s="1" t="s">
        <v>58</v>
      </c>
      <c r="B78" s="5">
        <v>10.67</v>
      </c>
      <c r="C78" s="6">
        <v>131</v>
      </c>
      <c r="D78" s="5">
        <f t="shared" si="8"/>
        <v>12.277413308341144</v>
      </c>
      <c r="E78" s="7"/>
      <c r="F78" s="5">
        <v>10.17</v>
      </c>
      <c r="G78" s="6">
        <v>138</v>
      </c>
      <c r="H78" s="5">
        <f t="shared" si="9"/>
        <v>13.569321533923304</v>
      </c>
    </row>
    <row r="79" spans="1:8" x14ac:dyDescent="0.15">
      <c r="A79" s="1" t="s">
        <v>59</v>
      </c>
      <c r="B79" s="5">
        <v>16</v>
      </c>
      <c r="C79" s="6">
        <v>342</v>
      </c>
      <c r="D79" s="5">
        <f t="shared" si="8"/>
        <v>21.375</v>
      </c>
      <c r="E79" s="7"/>
      <c r="F79" s="5">
        <v>16.170000000000002</v>
      </c>
      <c r="G79" s="6">
        <v>297</v>
      </c>
      <c r="H79" s="5">
        <f t="shared" si="9"/>
        <v>18.367346938775508</v>
      </c>
    </row>
    <row r="80" spans="1:8" x14ac:dyDescent="0.15">
      <c r="A80" s="1" t="s">
        <v>60</v>
      </c>
      <c r="B80" s="5">
        <v>10.36</v>
      </c>
      <c r="C80" s="6">
        <v>147</v>
      </c>
      <c r="D80" s="5">
        <f t="shared" si="8"/>
        <v>14.189189189189189</v>
      </c>
      <c r="E80" s="7"/>
      <c r="F80" s="5">
        <v>10.77</v>
      </c>
      <c r="G80" s="6">
        <v>146</v>
      </c>
      <c r="H80" s="5">
        <f t="shared" si="9"/>
        <v>13.556174558960075</v>
      </c>
    </row>
    <row r="81" spans="1:8" x14ac:dyDescent="0.15">
      <c r="A81" s="1" t="s">
        <v>61</v>
      </c>
      <c r="B81" s="5">
        <v>9.82</v>
      </c>
      <c r="C81" s="6">
        <v>260</v>
      </c>
      <c r="D81" s="5">
        <f t="shared" si="8"/>
        <v>26.476578411405296</v>
      </c>
      <c r="E81" s="7"/>
      <c r="F81" s="5">
        <v>9.74</v>
      </c>
      <c r="G81" s="6">
        <v>250</v>
      </c>
      <c r="H81" s="5">
        <f t="shared" si="9"/>
        <v>25.66735112936345</v>
      </c>
    </row>
    <row r="82" spans="1:8" x14ac:dyDescent="0.15">
      <c r="A82" s="1" t="s">
        <v>62</v>
      </c>
      <c r="B82" s="5">
        <v>12.11</v>
      </c>
      <c r="C82" s="6">
        <v>135</v>
      </c>
      <c r="D82" s="5">
        <f t="shared" si="8"/>
        <v>11.147811725846408</v>
      </c>
      <c r="E82" s="7"/>
      <c r="F82" s="5">
        <v>12.11</v>
      </c>
      <c r="G82" s="6">
        <v>153</v>
      </c>
      <c r="H82" s="5">
        <f t="shared" si="9"/>
        <v>12.634186622625929</v>
      </c>
    </row>
    <row r="83" spans="1:8" x14ac:dyDescent="0.15">
      <c r="A83" s="1" t="s">
        <v>87</v>
      </c>
      <c r="B83" s="5">
        <v>0.08</v>
      </c>
      <c r="C83" s="6">
        <v>27</v>
      </c>
      <c r="D83" s="5">
        <f>IFERROR(C83/B83,"n/a")</f>
        <v>337.5</v>
      </c>
      <c r="E83" s="7"/>
      <c r="F83" s="5">
        <v>0.08</v>
      </c>
      <c r="G83" s="6">
        <v>18</v>
      </c>
      <c r="H83" s="5">
        <f t="shared" si="9"/>
        <v>225</v>
      </c>
    </row>
    <row r="84" spans="1:8" x14ac:dyDescent="0.15">
      <c r="A84" s="17" t="s">
        <v>63</v>
      </c>
      <c r="B84" s="18">
        <f>SUM(B75:B83)</f>
        <v>74.88</v>
      </c>
      <c r="C84" s="19">
        <f>SUM(C75:C83)</f>
        <v>1142</v>
      </c>
      <c r="D84" s="18">
        <f>IFERROR(C84/B84,"n/a")</f>
        <v>15.251068376068377</v>
      </c>
      <c r="E84" s="17"/>
      <c r="F84" s="18">
        <f>SUM(F75:F83)</f>
        <v>76.11999999999999</v>
      </c>
      <c r="G84" s="19">
        <f>SUM(G75:G83)</f>
        <v>1105</v>
      </c>
      <c r="H84" s="18">
        <f>IFERROR(G84/F84,"n/a")</f>
        <v>14.5165528113505</v>
      </c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"/>
      <c r="B86" s="5"/>
      <c r="C86" s="6"/>
      <c r="D86" s="5"/>
      <c r="E86" s="7"/>
      <c r="F86" s="5"/>
      <c r="G86" s="6"/>
      <c r="H86" s="5"/>
    </row>
    <row r="87" spans="1:8" x14ac:dyDescent="0.15">
      <c r="A87" s="17" t="s">
        <v>64</v>
      </c>
      <c r="B87" s="18">
        <v>41.23</v>
      </c>
      <c r="C87" s="19">
        <v>1101</v>
      </c>
      <c r="D87" s="18">
        <f>IFERROR(C87/B87,"n/a")</f>
        <v>26.70385641523163</v>
      </c>
      <c r="E87" s="17"/>
      <c r="F87" s="18">
        <v>42.15</v>
      </c>
      <c r="G87" s="19">
        <v>1002</v>
      </c>
      <c r="H87" s="18">
        <f>IFERROR(G87/F87,"n/a")</f>
        <v>23.772241992882563</v>
      </c>
    </row>
    <row r="88" spans="1:8" x14ac:dyDescent="0.15">
      <c r="A88" s="22"/>
      <c r="B88" s="23"/>
      <c r="C88" s="24"/>
      <c r="D88" s="23"/>
      <c r="E88" s="25"/>
      <c r="F88" s="23"/>
      <c r="G88" s="24"/>
      <c r="H88" s="23"/>
    </row>
    <row r="89" spans="1:8" x14ac:dyDescent="0.15">
      <c r="A89" s="1"/>
      <c r="B89" s="5"/>
      <c r="C89" s="6"/>
      <c r="D89" s="5"/>
      <c r="E89" s="7"/>
      <c r="F89" s="5"/>
      <c r="G89" s="6"/>
      <c r="H89" s="5"/>
    </row>
    <row r="90" spans="1:8" x14ac:dyDescent="0.15">
      <c r="A90" s="17" t="s">
        <v>65</v>
      </c>
      <c r="B90" s="18">
        <v>30.7</v>
      </c>
      <c r="C90" s="19">
        <v>7375</v>
      </c>
      <c r="D90" s="18">
        <f>IFERROR(C90/B90,"n/a")</f>
        <v>240.22801302931597</v>
      </c>
      <c r="E90" s="17"/>
      <c r="F90" s="18">
        <v>33.53</v>
      </c>
      <c r="G90" s="19">
        <v>6844</v>
      </c>
      <c r="H90" s="18">
        <f>IFERROR(G90/F90,"n/a")</f>
        <v>204.11571726811809</v>
      </c>
    </row>
    <row r="91" spans="1:8" x14ac:dyDescent="0.15">
      <c r="A91" s="1"/>
      <c r="B91" s="5"/>
      <c r="C91" s="6"/>
      <c r="D91" s="5"/>
      <c r="E91" s="7"/>
      <c r="F91" s="5"/>
      <c r="G91" s="6"/>
      <c r="H91" s="5"/>
    </row>
    <row r="92" spans="1:8" x14ac:dyDescent="0.15">
      <c r="A92" s="1"/>
      <c r="B92" s="5"/>
      <c r="C92" s="6"/>
      <c r="D92" s="5"/>
      <c r="E92" s="7"/>
      <c r="F92" s="5"/>
      <c r="G92" s="6"/>
      <c r="H92" s="5"/>
    </row>
    <row r="93" spans="1:8" x14ac:dyDescent="0.15">
      <c r="A93" s="15" t="s">
        <v>66</v>
      </c>
      <c r="B93" s="5"/>
      <c r="C93" s="6"/>
      <c r="D93" s="5"/>
      <c r="E93" s="12"/>
      <c r="F93" s="5"/>
      <c r="G93" s="6"/>
      <c r="H93" s="5"/>
    </row>
    <row r="94" spans="1:8" x14ac:dyDescent="0.15">
      <c r="A94" s="1" t="s">
        <v>80</v>
      </c>
      <c r="B94" s="5">
        <v>15.52</v>
      </c>
      <c r="C94" s="6">
        <v>488</v>
      </c>
      <c r="D94" s="5">
        <f>IFERROR(C94/B94,"n/a")</f>
        <v>31.443298969072167</v>
      </c>
      <c r="E94" s="7"/>
      <c r="F94" s="5">
        <v>15.69</v>
      </c>
      <c r="G94" s="6">
        <v>459</v>
      </c>
      <c r="H94" s="5">
        <f>IFERROR(G94/F94,"n/a")</f>
        <v>29.254302103250478</v>
      </c>
    </row>
    <row r="95" spans="1:8" x14ac:dyDescent="0.15">
      <c r="A95" s="1" t="s">
        <v>79</v>
      </c>
      <c r="B95" s="5">
        <v>3.14</v>
      </c>
      <c r="C95" s="6">
        <v>593</v>
      </c>
      <c r="D95" s="5">
        <f t="shared" ref="D95:D97" si="10">IFERROR(C95/B95,"n/a")</f>
        <v>188.85350318471336</v>
      </c>
      <c r="E95" s="7"/>
      <c r="F95" s="5">
        <v>3.56</v>
      </c>
      <c r="G95" s="6">
        <v>733</v>
      </c>
      <c r="H95" s="5">
        <f t="shared" ref="H95:H97" si="11">IFERROR(G95/F95,"n/a")</f>
        <v>205.89887640449439</v>
      </c>
    </row>
    <row r="96" spans="1:8" x14ac:dyDescent="0.15">
      <c r="A96" s="1" t="s">
        <v>67</v>
      </c>
      <c r="B96" s="5">
        <v>5.67</v>
      </c>
      <c r="C96" s="6">
        <v>205</v>
      </c>
      <c r="D96" s="5">
        <f t="shared" si="10"/>
        <v>36.155202821869487</v>
      </c>
      <c r="E96" s="7"/>
      <c r="F96" s="5">
        <v>6.17</v>
      </c>
      <c r="G96" s="6">
        <v>357</v>
      </c>
      <c r="H96" s="5">
        <f t="shared" si="11"/>
        <v>57.860615883306323</v>
      </c>
    </row>
    <row r="97" spans="1:8" x14ac:dyDescent="0.15">
      <c r="A97" s="1" t="s">
        <v>68</v>
      </c>
      <c r="B97" s="5">
        <v>25.27</v>
      </c>
      <c r="C97" s="6">
        <v>4619</v>
      </c>
      <c r="D97" s="5">
        <f t="shared" si="10"/>
        <v>182.78591214879305</v>
      </c>
      <c r="E97" s="7"/>
      <c r="F97" s="5">
        <v>26.11</v>
      </c>
      <c r="G97" s="6">
        <v>4243</v>
      </c>
      <c r="H97" s="5">
        <f t="shared" si="11"/>
        <v>162.50478743776333</v>
      </c>
    </row>
    <row r="98" spans="1:8" x14ac:dyDescent="0.15">
      <c r="A98" s="17" t="s">
        <v>69</v>
      </c>
      <c r="B98" s="18">
        <f>SUM(B94:B97)</f>
        <v>49.599999999999994</v>
      </c>
      <c r="C98" s="19">
        <f>SUM(C94:C97)</f>
        <v>5905</v>
      </c>
      <c r="D98" s="18">
        <f>IFERROR(C98/B98,"n/a")</f>
        <v>119.05241935483872</v>
      </c>
      <c r="E98" s="17"/>
      <c r="F98" s="18">
        <f>SUM(F94:F97)</f>
        <v>51.53</v>
      </c>
      <c r="G98" s="19">
        <f>SUM(G94:G97)</f>
        <v>5792</v>
      </c>
      <c r="H98" s="18">
        <f>IFERROR(G98/F98,"n/a")</f>
        <v>112.40054337279254</v>
      </c>
    </row>
    <row r="99" spans="1:8" x14ac:dyDescent="0.15">
      <c r="A99" s="1"/>
      <c r="B99" s="5"/>
      <c r="C99" s="6"/>
      <c r="D99" s="5"/>
      <c r="E99" s="7"/>
      <c r="F99" s="5"/>
      <c r="G99" s="6"/>
      <c r="H99" s="5"/>
    </row>
    <row r="100" spans="1:8" x14ac:dyDescent="0.15">
      <c r="A100" s="1"/>
      <c r="B100" s="5"/>
      <c r="C100" s="6"/>
      <c r="D100" s="5"/>
      <c r="E100" s="7"/>
      <c r="F100" s="5"/>
      <c r="G100" s="6"/>
      <c r="H100" s="5"/>
    </row>
    <row r="101" spans="1:8" x14ac:dyDescent="0.15">
      <c r="A101" s="15" t="s">
        <v>70</v>
      </c>
      <c r="B101" s="5"/>
      <c r="C101" s="6"/>
      <c r="D101" s="5"/>
      <c r="E101" s="12"/>
      <c r="F101" s="5"/>
      <c r="G101" s="6"/>
      <c r="H101" s="5"/>
    </row>
    <row r="102" spans="1:8" x14ac:dyDescent="0.15">
      <c r="A102" s="1" t="s">
        <v>71</v>
      </c>
      <c r="B102" s="34">
        <v>2.19</v>
      </c>
      <c r="C102" s="6">
        <v>0</v>
      </c>
      <c r="D102" s="5">
        <f>IFERROR(C102/B102,"n/a")</f>
        <v>0</v>
      </c>
      <c r="E102" s="7"/>
      <c r="F102" s="5">
        <v>2.44</v>
      </c>
      <c r="G102" s="6"/>
      <c r="H102" s="5">
        <f>IFERROR(G102/F102,"n/a")</f>
        <v>0</v>
      </c>
    </row>
    <row r="103" spans="1:8" x14ac:dyDescent="0.15">
      <c r="A103" s="1" t="s">
        <v>72</v>
      </c>
      <c r="B103" s="5">
        <v>4.24</v>
      </c>
      <c r="C103" s="6">
        <v>0</v>
      </c>
      <c r="D103" s="5">
        <f t="shared" ref="D103:D109" si="12">IFERROR(C103/B103,"n/a")</f>
        <v>0</v>
      </c>
      <c r="E103" s="7"/>
      <c r="F103" s="5">
        <v>4.24</v>
      </c>
      <c r="G103" s="6"/>
      <c r="H103" s="5">
        <f t="shared" ref="H103:H109" si="13">IFERROR(G103/F103,"n/a")</f>
        <v>0</v>
      </c>
    </row>
    <row r="104" spans="1:8" x14ac:dyDescent="0.15">
      <c r="A104" s="1" t="s">
        <v>73</v>
      </c>
      <c r="B104" s="5">
        <v>6.75</v>
      </c>
      <c r="C104" s="6">
        <v>0</v>
      </c>
      <c r="D104" s="5">
        <f t="shared" si="12"/>
        <v>0</v>
      </c>
      <c r="E104" s="7"/>
      <c r="F104" s="5">
        <v>4.25</v>
      </c>
      <c r="G104" s="6"/>
      <c r="H104" s="5">
        <f t="shared" si="13"/>
        <v>0</v>
      </c>
    </row>
    <row r="105" spans="1:8" x14ac:dyDescent="0.15">
      <c r="A105" s="1" t="s">
        <v>74</v>
      </c>
      <c r="B105" s="5">
        <v>0.5</v>
      </c>
      <c r="C105" s="6">
        <v>0</v>
      </c>
      <c r="D105" s="5">
        <f t="shared" si="12"/>
        <v>0</v>
      </c>
      <c r="E105" s="7"/>
      <c r="F105" s="5">
        <v>0.33</v>
      </c>
      <c r="G105" s="6">
        <v>21</v>
      </c>
      <c r="H105" s="5">
        <f t="shared" si="13"/>
        <v>63.636363636363633</v>
      </c>
    </row>
    <row r="106" spans="1:8" x14ac:dyDescent="0.15">
      <c r="A106" s="1" t="s">
        <v>81</v>
      </c>
      <c r="B106" s="5">
        <v>1</v>
      </c>
      <c r="C106" s="6">
        <v>0</v>
      </c>
      <c r="D106" s="5">
        <f t="shared" si="12"/>
        <v>0</v>
      </c>
      <c r="E106" s="7"/>
      <c r="F106" s="5">
        <v>1</v>
      </c>
      <c r="G106" s="6">
        <v>18</v>
      </c>
      <c r="H106" s="5">
        <f t="shared" si="13"/>
        <v>18</v>
      </c>
    </row>
    <row r="107" spans="1:8" x14ac:dyDescent="0.15">
      <c r="A107" s="1" t="s">
        <v>92</v>
      </c>
      <c r="B107" s="5">
        <v>0.08</v>
      </c>
      <c r="C107" s="6">
        <v>4</v>
      </c>
      <c r="D107" s="5">
        <f t="shared" si="12"/>
        <v>50</v>
      </c>
      <c r="E107" s="7"/>
      <c r="F107" s="5">
        <v>0.08</v>
      </c>
      <c r="G107" s="6">
        <v>16</v>
      </c>
      <c r="H107" s="5">
        <f t="shared" si="13"/>
        <v>200</v>
      </c>
    </row>
    <row r="108" spans="1:8" x14ac:dyDescent="0.15">
      <c r="A108" s="1" t="s">
        <v>83</v>
      </c>
      <c r="B108" s="5">
        <v>0.09</v>
      </c>
      <c r="C108" s="6">
        <v>0</v>
      </c>
      <c r="D108" s="5">
        <f t="shared" si="12"/>
        <v>0</v>
      </c>
      <c r="E108" s="7"/>
      <c r="F108" s="5">
        <v>0.09</v>
      </c>
      <c r="G108" s="6"/>
      <c r="H108" s="5">
        <f t="shared" si="13"/>
        <v>0</v>
      </c>
    </row>
    <row r="109" spans="1:8" x14ac:dyDescent="0.15">
      <c r="A109" s="1" t="s">
        <v>84</v>
      </c>
      <c r="B109" s="5">
        <v>14.72</v>
      </c>
      <c r="C109" s="6">
        <v>0</v>
      </c>
      <c r="D109" s="5">
        <f t="shared" si="12"/>
        <v>0</v>
      </c>
      <c r="E109" s="7"/>
      <c r="F109" s="5">
        <v>14.72</v>
      </c>
      <c r="G109" s="6"/>
      <c r="H109" s="5">
        <f t="shared" si="13"/>
        <v>0</v>
      </c>
    </row>
    <row r="110" spans="1:8" x14ac:dyDescent="0.15">
      <c r="A110" s="17" t="s">
        <v>75</v>
      </c>
      <c r="B110" s="18">
        <f>SUM(B102:B109)</f>
        <v>29.57</v>
      </c>
      <c r="C110" s="19">
        <f>SUM(C102:C109)</f>
        <v>4</v>
      </c>
      <c r="D110" s="18">
        <f>IFERROR(C110/B110,"n/a")</f>
        <v>0.13527223537368954</v>
      </c>
      <c r="E110" s="17"/>
      <c r="F110" s="18">
        <f>SUM(F102:F109)</f>
        <v>27.15</v>
      </c>
      <c r="G110" s="19">
        <f>SUM(G102:G109)</f>
        <v>55</v>
      </c>
      <c r="H110" s="18">
        <f>IFERROR(G110/F110,"n/a")</f>
        <v>2.0257826887661143</v>
      </c>
    </row>
    <row r="111" spans="1:8" x14ac:dyDescent="0.15">
      <c r="A111" s="1"/>
      <c r="B111" s="5"/>
      <c r="C111" s="6"/>
      <c r="D111" s="5"/>
      <c r="E111" s="7"/>
      <c r="F111" s="23"/>
      <c r="G111" s="6"/>
      <c r="H111" s="5"/>
    </row>
    <row r="112" spans="1:8" x14ac:dyDescent="0.15">
      <c r="A112" s="1"/>
      <c r="B112" s="5"/>
      <c r="C112" s="6"/>
      <c r="D112" s="5"/>
      <c r="E112" s="7"/>
      <c r="F112" s="5"/>
      <c r="G112" s="6"/>
      <c r="H112" s="5"/>
    </row>
    <row r="113" spans="1:8" x14ac:dyDescent="0.15">
      <c r="A113" s="17" t="s">
        <v>76</v>
      </c>
      <c r="B113" s="35">
        <f>B110+B98+B90+B87+B84+B71+B63+B54+B42+B39</f>
        <v>1063.95</v>
      </c>
      <c r="C113" s="19">
        <f>C110+C98+C90+C87+C84+C71+C63+C54+C42+C39</f>
        <v>33304</v>
      </c>
      <c r="D113" s="18">
        <f>IFERROR(C113/B113,"n/a")</f>
        <v>31.302222848818083</v>
      </c>
      <c r="E113" s="17"/>
      <c r="F113" s="35">
        <f>F110+F98+F90+F87+F84+F71+F63+F54+F42+F39</f>
        <v>1061.69</v>
      </c>
      <c r="G113" s="19">
        <f>G110+G98+G90+G87+G84+G71+G63+G54+G42+G39</f>
        <v>31712</v>
      </c>
      <c r="H113" s="18">
        <f>IFERROR(G113/F113,"n/a")</f>
        <v>29.869359229153517</v>
      </c>
    </row>
  </sheetData>
  <sheetProtection algorithmName="SHA-512" hashValue="Eey9/prHgYA7eRkaKcnMuAwzex/y0faeViG95xcJbudxuHQrLylfyZKi9xsuUCFdYav/LfE+rUSYF4oWPOeFeQ==" saltValue="xNIoHTS5UyPKqyIprB5yvg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6 A102:A104 E13:E35 E76 E102:E104 E94:E95 E108:E109 A108:A109 A94:A97 A12:A35 G108:G109 G94:G95 G102:G104 G76 G12:G35 C32:C34 C13:C30 C12:E12 C108:C109 C102:C104 C76 C94:D97">
    <cfRule type="expression" dxfId="78" priority="103">
      <formula>MOD(ROW(),2)=0</formula>
    </cfRule>
  </conditionalFormatting>
  <conditionalFormatting sqref="G48:G52 E48:E52 A48:C52">
    <cfRule type="expression" dxfId="77" priority="102">
      <formula>MOD(ROW(),2)=0</formula>
    </cfRule>
  </conditionalFormatting>
  <conditionalFormatting sqref="E58:E62 G58:G62 A58:A62">
    <cfRule type="expression" dxfId="76" priority="101">
      <formula>MOD(ROW(),2)=0</formula>
    </cfRule>
  </conditionalFormatting>
  <conditionalFormatting sqref="A67:A70 E67:E70 G67:G70">
    <cfRule type="expression" dxfId="75" priority="100">
      <formula>MOD(ROW(),2)=0</formula>
    </cfRule>
  </conditionalFormatting>
  <conditionalFormatting sqref="A77:A83 E77:E83 G77:G83 C77:C83">
    <cfRule type="expression" dxfId="74" priority="99">
      <formula>MOD(ROW(),2)=0</formula>
    </cfRule>
  </conditionalFormatting>
  <conditionalFormatting sqref="E96:E97 G96:G97">
    <cfRule type="expression" dxfId="73" priority="98">
      <formula>MOD(ROW(),2)=0</formula>
    </cfRule>
  </conditionalFormatting>
  <conditionalFormatting sqref="C58:C60">
    <cfRule type="expression" dxfId="72" priority="97">
      <formula>MOD(ROW(),2)=0</formula>
    </cfRule>
  </conditionalFormatting>
  <conditionalFormatting sqref="C67:C69">
    <cfRule type="expression" dxfId="71" priority="96">
      <formula>MOD(ROW(),2)=0</formula>
    </cfRule>
  </conditionalFormatting>
  <conditionalFormatting sqref="D48:D52">
    <cfRule type="expression" dxfId="70" priority="95">
      <formula>MOD(ROW(),2)=0</formula>
    </cfRule>
  </conditionalFormatting>
  <conditionalFormatting sqref="D58:D62">
    <cfRule type="expression" dxfId="69" priority="94">
      <formula>MOD(ROW(),2)=0</formula>
    </cfRule>
  </conditionalFormatting>
  <conditionalFormatting sqref="D67:D70">
    <cfRule type="expression" dxfId="68" priority="93">
      <formula>MOD(ROW(),2)=0</formula>
    </cfRule>
  </conditionalFormatting>
  <conditionalFormatting sqref="D102:D106 D108:D109">
    <cfRule type="expression" dxfId="67" priority="91">
      <formula>MOD(ROW(),2)=0</formula>
    </cfRule>
  </conditionalFormatting>
  <conditionalFormatting sqref="D76:D83">
    <cfRule type="expression" dxfId="66" priority="92">
      <formula>MOD(ROW(),2)=0</formula>
    </cfRule>
  </conditionalFormatting>
  <conditionalFormatting sqref="E105:E106 A105:A106 G105:G106 C105:C106">
    <cfRule type="expression" dxfId="65" priority="90">
      <formula>MOD(ROW(),2)=0</formula>
    </cfRule>
  </conditionalFormatting>
  <conditionalFormatting sqref="D13:D35 D37">
    <cfRule type="expression" dxfId="64" priority="89">
      <formula>MOD(ROW(),2)=0</formula>
    </cfRule>
  </conditionalFormatting>
  <conditionalFormatting sqref="H12 H94:H97">
    <cfRule type="expression" dxfId="63" priority="88">
      <formula>MOD(ROW(),2)=0</formula>
    </cfRule>
  </conditionalFormatting>
  <conditionalFormatting sqref="H48:H52">
    <cfRule type="expression" dxfId="62" priority="87">
      <formula>MOD(ROW(),2)=0</formula>
    </cfRule>
  </conditionalFormatting>
  <conditionalFormatting sqref="H58:H62">
    <cfRule type="expression" dxfId="61" priority="86">
      <formula>MOD(ROW(),2)=0</formula>
    </cfRule>
  </conditionalFormatting>
  <conditionalFormatting sqref="H67:H70">
    <cfRule type="expression" dxfId="60" priority="85">
      <formula>MOD(ROW(),2)=0</formula>
    </cfRule>
  </conditionalFormatting>
  <conditionalFormatting sqref="H102:H106 H108:H109">
    <cfRule type="expression" dxfId="59" priority="83">
      <formula>MOD(ROW(),2)=0</formula>
    </cfRule>
  </conditionalFormatting>
  <conditionalFormatting sqref="H76:H83">
    <cfRule type="expression" dxfId="58" priority="84">
      <formula>MOD(ROW(),2)=0</formula>
    </cfRule>
  </conditionalFormatting>
  <conditionalFormatting sqref="H13:H35 H37">
    <cfRule type="expression" dxfId="57" priority="82">
      <formula>MOD(ROW(),2)=0</formula>
    </cfRule>
  </conditionalFormatting>
  <conditionalFormatting sqref="C31">
    <cfRule type="expression" dxfId="56" priority="80">
      <formula>MOD(ROW(),2)=0</formula>
    </cfRule>
  </conditionalFormatting>
  <conditionalFormatting sqref="C35">
    <cfRule type="expression" dxfId="55" priority="79">
      <formula>MOD(ROW(),2)=0</formula>
    </cfRule>
  </conditionalFormatting>
  <conditionalFormatting sqref="A36:C36 E36 G36">
    <cfRule type="expression" dxfId="54" priority="78">
      <formula>MOD(ROW(),2)=0</formula>
    </cfRule>
  </conditionalFormatting>
  <conditionalFormatting sqref="D36">
    <cfRule type="expression" dxfId="53" priority="77">
      <formula>MOD(ROW(),2)=0</formula>
    </cfRule>
  </conditionalFormatting>
  <conditionalFormatting sqref="H36">
    <cfRule type="expression" dxfId="52" priority="76">
      <formula>MOD(ROW(),2)=0</formula>
    </cfRule>
  </conditionalFormatting>
  <conditionalFormatting sqref="E38 A38 G38 C38">
    <cfRule type="expression" dxfId="51" priority="75">
      <formula>MOD(ROW(),2)=0</formula>
    </cfRule>
  </conditionalFormatting>
  <conditionalFormatting sqref="D38">
    <cfRule type="expression" dxfId="50" priority="74">
      <formula>MOD(ROW(),2)=0</formula>
    </cfRule>
  </conditionalFormatting>
  <conditionalFormatting sqref="H38">
    <cfRule type="expression" dxfId="49" priority="73">
      <formula>MOD(ROW(),2)=0</formula>
    </cfRule>
  </conditionalFormatting>
  <conditionalFormatting sqref="G37">
    <cfRule type="expression" dxfId="48" priority="72">
      <formula>MOD(ROW(),2)=0</formula>
    </cfRule>
  </conditionalFormatting>
  <conditionalFormatting sqref="F12:F35 F76">
    <cfRule type="expression" dxfId="47" priority="62">
      <formula>MOD(ROW(),2)=0</formula>
    </cfRule>
  </conditionalFormatting>
  <conditionalFormatting sqref="F48:F52">
    <cfRule type="expression" dxfId="46" priority="61">
      <formula>MOD(ROW(),2)=0</formula>
    </cfRule>
  </conditionalFormatting>
  <conditionalFormatting sqref="F77:F83">
    <cfRule type="expression" dxfId="45" priority="58">
      <formula>MOD(ROW(),2)=0</formula>
    </cfRule>
  </conditionalFormatting>
  <conditionalFormatting sqref="F38">
    <cfRule type="expression" dxfId="44" priority="55">
      <formula>MOD(ROW(),2)=0</formula>
    </cfRule>
  </conditionalFormatting>
  <conditionalFormatting sqref="F36">
    <cfRule type="expression" dxfId="43" priority="54">
      <formula>MOD(ROW(),2)=0</formula>
    </cfRule>
  </conditionalFormatting>
  <conditionalFormatting sqref="B12:B35">
    <cfRule type="expression" dxfId="42" priority="52">
      <formula>MOD(ROW(),2)=0</formula>
    </cfRule>
  </conditionalFormatting>
  <conditionalFormatting sqref="B38">
    <cfRule type="expression" dxfId="41" priority="51">
      <formula>MOD(ROW(),2)=0</formula>
    </cfRule>
  </conditionalFormatting>
  <conditionalFormatting sqref="C62">
    <cfRule type="expression" dxfId="40" priority="46">
      <formula>MOD(ROW(),2)=0</formula>
    </cfRule>
  </conditionalFormatting>
  <conditionalFormatting sqref="C70">
    <cfRule type="expression" dxfId="39" priority="40">
      <formula>MOD(ROW(),2)=0</formula>
    </cfRule>
  </conditionalFormatting>
  <conditionalFormatting sqref="A47:C47 E47 G47">
    <cfRule type="expression" dxfId="38" priority="39">
      <formula>MOD(ROW(),2)=0</formula>
    </cfRule>
  </conditionalFormatting>
  <conditionalFormatting sqref="D47">
    <cfRule type="expression" dxfId="37" priority="38">
      <formula>MOD(ROW(),2)=0</formula>
    </cfRule>
  </conditionalFormatting>
  <conditionalFormatting sqref="H47">
    <cfRule type="expression" dxfId="36" priority="37">
      <formula>MOD(ROW(),2)=0</formula>
    </cfRule>
  </conditionalFormatting>
  <conditionalFormatting sqref="F47">
    <cfRule type="expression" dxfId="35" priority="36">
      <formula>MOD(ROW(),2)=0</formula>
    </cfRule>
  </conditionalFormatting>
  <conditionalFormatting sqref="A46:C46 E46:G46">
    <cfRule type="expression" dxfId="34" priority="35">
      <formula>MOD(ROW(),2)=0</formula>
    </cfRule>
  </conditionalFormatting>
  <conditionalFormatting sqref="D46">
    <cfRule type="expression" dxfId="33" priority="34">
      <formula>MOD(ROW(),2)=0</formula>
    </cfRule>
  </conditionalFormatting>
  <conditionalFormatting sqref="H46">
    <cfRule type="expression" dxfId="32" priority="33">
      <formula>MOD(ROW(),2)=0</formula>
    </cfRule>
  </conditionalFormatting>
  <conditionalFormatting sqref="A107">
    <cfRule type="expression" dxfId="31" priority="32">
      <formula>MOD(ROW(),2)=0</formula>
    </cfRule>
  </conditionalFormatting>
  <conditionalFormatting sqref="C107 E107 G107">
    <cfRule type="expression" dxfId="30" priority="31">
      <formula>MOD(ROW(),2)=0</formula>
    </cfRule>
  </conditionalFormatting>
  <conditionalFormatting sqref="D107">
    <cfRule type="expression" dxfId="29" priority="30">
      <formula>MOD(ROW(),2)=0</formula>
    </cfRule>
  </conditionalFormatting>
  <conditionalFormatting sqref="H107">
    <cfRule type="expression" dxfId="28" priority="29">
      <formula>MOD(ROW(),2)=0</formula>
    </cfRule>
  </conditionalFormatting>
  <conditionalFormatting sqref="A75 E75 G75 C75">
    <cfRule type="expression" dxfId="27" priority="28">
      <formula>MOD(ROW(),2)=0</formula>
    </cfRule>
  </conditionalFormatting>
  <conditionalFormatting sqref="D75">
    <cfRule type="expression" dxfId="26" priority="27">
      <formula>MOD(ROW(),2)=0</formula>
    </cfRule>
  </conditionalFormatting>
  <conditionalFormatting sqref="H75">
    <cfRule type="expression" dxfId="25" priority="26">
      <formula>MOD(ROW(),2)=0</formula>
    </cfRule>
  </conditionalFormatting>
  <conditionalFormatting sqref="F75">
    <cfRule type="expression" dxfId="24" priority="25">
      <formula>MOD(ROW(),2)=0</formula>
    </cfRule>
  </conditionalFormatting>
  <conditionalFormatting sqref="C61">
    <cfRule type="expression" dxfId="23" priority="24">
      <formula>MOD(ROW(),2)=0</formula>
    </cfRule>
  </conditionalFormatting>
  <conditionalFormatting sqref="E53:G53 A53:C53">
    <cfRule type="expression" dxfId="22" priority="23">
      <formula>MOD(ROW(),2)=0</formula>
    </cfRule>
  </conditionalFormatting>
  <conditionalFormatting sqref="D53">
    <cfRule type="expression" dxfId="21" priority="22">
      <formula>MOD(ROW(),2)=0</formula>
    </cfRule>
  </conditionalFormatting>
  <conditionalFormatting sqref="H53">
    <cfRule type="expression" dxfId="20" priority="21">
      <formula>MOD(ROW(),2)=0</formula>
    </cfRule>
  </conditionalFormatting>
  <conditionalFormatting sqref="B58:B61">
    <cfRule type="expression" dxfId="19" priority="20">
      <formula>MOD(ROW(),2)=0</formula>
    </cfRule>
  </conditionalFormatting>
  <conditionalFormatting sqref="B61">
    <cfRule type="expression" dxfId="18" priority="19">
      <formula>MOD(ROW(),2)=0</formula>
    </cfRule>
  </conditionalFormatting>
  <conditionalFormatting sqref="B62">
    <cfRule type="expression" dxfId="17" priority="18">
      <formula>MOD(ROW(),2)=0</formula>
    </cfRule>
  </conditionalFormatting>
  <conditionalFormatting sqref="F58:F61">
    <cfRule type="expression" dxfId="16" priority="17">
      <formula>MOD(ROW(),2)=0</formula>
    </cfRule>
  </conditionalFormatting>
  <conditionalFormatting sqref="F62">
    <cfRule type="expression" dxfId="15" priority="16">
      <formula>MOD(ROW(),2)=0</formula>
    </cfRule>
  </conditionalFormatting>
  <conditionalFormatting sqref="B67:B70">
    <cfRule type="expression" dxfId="14" priority="15">
      <formula>MOD(ROW(),2)=0</formula>
    </cfRule>
  </conditionalFormatting>
  <conditionalFormatting sqref="F67:F69">
    <cfRule type="expression" dxfId="13" priority="14">
      <formula>MOD(ROW(),2)=0</formula>
    </cfRule>
  </conditionalFormatting>
  <conditionalFormatting sqref="F70">
    <cfRule type="expression" dxfId="12" priority="13">
      <formula>MOD(ROW(),2)=0</formula>
    </cfRule>
  </conditionalFormatting>
  <conditionalFormatting sqref="B76">
    <cfRule type="expression" dxfId="11" priority="12">
      <formula>MOD(ROW(),2)=0</formula>
    </cfRule>
  </conditionalFormatting>
  <conditionalFormatting sqref="B77:B83">
    <cfRule type="expression" dxfId="10" priority="11">
      <formula>MOD(ROW(),2)=0</formula>
    </cfRule>
  </conditionalFormatting>
  <conditionalFormatting sqref="B75">
    <cfRule type="expression" dxfId="9" priority="10">
      <formula>MOD(ROW(),2)=0</formula>
    </cfRule>
  </conditionalFormatting>
  <conditionalFormatting sqref="B94:B97">
    <cfRule type="expression" dxfId="8" priority="9">
      <formula>MOD(ROW(),2)=0</formula>
    </cfRule>
  </conditionalFormatting>
  <conditionalFormatting sqref="F94:F95">
    <cfRule type="expression" dxfId="7" priority="8">
      <formula>MOD(ROW(),2)=0</formula>
    </cfRule>
  </conditionalFormatting>
  <conditionalFormatting sqref="F96:F97">
    <cfRule type="expression" dxfId="6" priority="7">
      <formula>MOD(ROW(),2)=0</formula>
    </cfRule>
  </conditionalFormatting>
  <conditionalFormatting sqref="B102:B104 B108:B109">
    <cfRule type="expression" dxfId="5" priority="6">
      <formula>MOD(ROW(),2)=0</formula>
    </cfRule>
  </conditionalFormatting>
  <conditionalFormatting sqref="B105:B106">
    <cfRule type="expression" dxfId="4" priority="5">
      <formula>MOD(ROW(),2)=0</formula>
    </cfRule>
  </conditionalFormatting>
  <conditionalFormatting sqref="B107">
    <cfRule type="expression" dxfId="3" priority="4">
      <formula>MOD(ROW(),2)=0</formula>
    </cfRule>
  </conditionalFormatting>
  <conditionalFormatting sqref="F102:F104 F108:F109">
    <cfRule type="expression" dxfId="2" priority="3">
      <formula>MOD(ROW(),2)=0</formula>
    </cfRule>
  </conditionalFormatting>
  <conditionalFormatting sqref="F105:F106">
    <cfRule type="expression" dxfId="1" priority="2">
      <formula>MOD(ROW(),2)=0</formula>
    </cfRule>
  </conditionalFormatting>
  <conditionalFormatting sqref="F107">
    <cfRule type="expression" dxfId="0" priority="1">
      <formula>MOD(ROW(),2)=0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SCH per FTE</vt:lpstr>
      <vt:lpstr>Ugrad SCH per FTE</vt:lpstr>
      <vt:lpstr>GRAD SCH per 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Harrington</dc:creator>
  <cp:lastModifiedBy>Ed Stuart</cp:lastModifiedBy>
  <cp:lastPrinted>2022-07-18T15:07:54Z</cp:lastPrinted>
  <dcterms:created xsi:type="dcterms:W3CDTF">2016-06-20T18:50:01Z</dcterms:created>
  <dcterms:modified xsi:type="dcterms:W3CDTF">2022-07-18T15:13:35Z</dcterms:modified>
</cp:coreProperties>
</file>