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structional Activity Reports\2020-21 Instructional Activity\"/>
    </mc:Choice>
  </mc:AlternateContent>
  <workbookProtection workbookAlgorithmName="SHA-512" workbookHashValue="1RtFynZSPdptxBBrqY6yOvmGz7bKdEgAQFBWJ44flmhJlaIbKBVjTcosvEBFsIbUPjQ2KftMmAlC6mYMPs1TKw==" workbookSaltValue="tIJ+7x4cuFV6vguP14+K3Q==" workbookSpinCount="100000" lockStructure="1"/>
  <bookViews>
    <workbookView xWindow="0" yWindow="0" windowWidth="23145" windowHeight="11850"/>
  </bookViews>
  <sheets>
    <sheet name="TOTAL SCH per FTE" sheetId="1" r:id="rId1"/>
    <sheet name="Ugrad SCH per FTE" sheetId="2" r:id="rId2"/>
    <sheet name="GRAD SCH per FTE" sheetId="3" r:id="rId3"/>
  </sheets>
  <calcPr calcId="162913"/>
</workbook>
</file>

<file path=xl/calcChain.xml><?xml version="1.0" encoding="utf-8"?>
<calcChain xmlns="http://schemas.openxmlformats.org/spreadsheetml/2006/main">
  <c r="G83" i="1" l="1"/>
  <c r="D12" i="3" l="1"/>
  <c r="H12" i="3"/>
  <c r="C109" i="2"/>
  <c r="C97" i="2"/>
  <c r="C83" i="2"/>
  <c r="C70" i="2"/>
  <c r="C62" i="2"/>
  <c r="C53" i="2"/>
  <c r="C36" i="2"/>
  <c r="C39" i="2" s="1"/>
  <c r="C62" i="3" l="1"/>
  <c r="C39" i="1"/>
  <c r="G36" i="2" l="1"/>
  <c r="G39" i="2" s="1"/>
  <c r="H106" i="3"/>
  <c r="D106" i="3"/>
  <c r="H106" i="2"/>
  <c r="D106" i="2"/>
  <c r="H46" i="3"/>
  <c r="D46" i="3"/>
  <c r="H46" i="2"/>
  <c r="D46" i="2"/>
  <c r="H47" i="3"/>
  <c r="D47" i="3"/>
  <c r="H47" i="2"/>
  <c r="D47" i="2"/>
  <c r="G53" i="2"/>
  <c r="H106" i="1"/>
  <c r="D106" i="1"/>
  <c r="G53" i="1"/>
  <c r="H47" i="1"/>
  <c r="D47" i="1"/>
  <c r="C70" i="1" l="1"/>
  <c r="C62" i="1"/>
  <c r="C36" i="1"/>
  <c r="C109" i="1"/>
  <c r="C97" i="1"/>
  <c r="C83" i="1"/>
  <c r="G70" i="1"/>
  <c r="F70" i="1"/>
  <c r="B70" i="1"/>
  <c r="C53" i="1"/>
  <c r="B83" i="3"/>
  <c r="C83" i="3"/>
  <c r="F83" i="3"/>
  <c r="G83" i="3"/>
  <c r="H74" i="3"/>
  <c r="D74" i="3"/>
  <c r="B83" i="2"/>
  <c r="F83" i="2"/>
  <c r="G83" i="2"/>
  <c r="H74" i="2"/>
  <c r="D74" i="2"/>
  <c r="B83" i="1"/>
  <c r="F83" i="1"/>
  <c r="H74" i="1"/>
  <c r="D74" i="1"/>
  <c r="H67" i="1"/>
  <c r="D67" i="1"/>
  <c r="H67" i="2"/>
  <c r="D67" i="2"/>
  <c r="H67" i="3"/>
  <c r="D67" i="3"/>
  <c r="C70" i="3"/>
  <c r="C112" i="1" l="1"/>
  <c r="B97" i="2"/>
  <c r="B36" i="1" l="1"/>
  <c r="B39" i="1" s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G97" i="3" l="1"/>
  <c r="G70" i="3"/>
  <c r="G62" i="3"/>
  <c r="G53" i="3"/>
  <c r="G36" i="3"/>
  <c r="G39" i="3" s="1"/>
  <c r="D18" i="2"/>
  <c r="D19" i="2"/>
  <c r="D17" i="2"/>
  <c r="D16" i="2"/>
  <c r="D15" i="2"/>
  <c r="D14" i="2"/>
  <c r="D13" i="2"/>
  <c r="D82" i="3" l="1"/>
  <c r="D59" i="3" l="1"/>
  <c r="D58" i="3"/>
  <c r="D59" i="2"/>
  <c r="D58" i="2"/>
  <c r="D89" i="1"/>
  <c r="D86" i="1"/>
  <c r="D77" i="1"/>
  <c r="D76" i="1"/>
  <c r="D75" i="1"/>
  <c r="D68" i="1"/>
  <c r="D66" i="1"/>
  <c r="D49" i="1"/>
  <c r="D51" i="1"/>
  <c r="D60" i="1"/>
  <c r="D59" i="1"/>
  <c r="D58" i="1"/>
  <c r="D57" i="1"/>
  <c r="D101" i="1" l="1"/>
  <c r="F109" i="3" l="1"/>
  <c r="F97" i="3"/>
  <c r="F70" i="3"/>
  <c r="F62" i="3"/>
  <c r="F53" i="3"/>
  <c r="F36" i="3"/>
  <c r="F39" i="3" s="1"/>
  <c r="F109" i="2"/>
  <c r="F97" i="2"/>
  <c r="F70" i="2"/>
  <c r="F62" i="2"/>
  <c r="F53" i="2"/>
  <c r="F36" i="2"/>
  <c r="F39" i="2" s="1"/>
  <c r="F112" i="3" l="1"/>
  <c r="F112" i="2"/>
  <c r="F97" i="1" l="1"/>
  <c r="F53" i="1"/>
  <c r="F62" i="1"/>
  <c r="F36" i="1"/>
  <c r="F39" i="1" s="1"/>
  <c r="F109" i="1" l="1"/>
  <c r="F112" i="1" l="1"/>
  <c r="G109" i="3"/>
  <c r="G112" i="3" s="1"/>
  <c r="G97" i="2"/>
  <c r="G109" i="2"/>
  <c r="G70" i="2"/>
  <c r="G62" i="2"/>
  <c r="G97" i="1"/>
  <c r="G109" i="1"/>
  <c r="H109" i="1" s="1"/>
  <c r="G62" i="1"/>
  <c r="G36" i="1"/>
  <c r="G39" i="1" s="1"/>
  <c r="G112" i="1" l="1"/>
  <c r="H112" i="1" s="1"/>
  <c r="H112" i="3"/>
  <c r="G112" i="2"/>
  <c r="H112" i="2" s="1"/>
  <c r="H109" i="3"/>
  <c r="C109" i="3"/>
  <c r="H108" i="3"/>
  <c r="D108" i="3"/>
  <c r="H107" i="3"/>
  <c r="D107" i="3"/>
  <c r="H105" i="3"/>
  <c r="D105" i="3"/>
  <c r="H104" i="3"/>
  <c r="D104" i="3"/>
  <c r="H103" i="3"/>
  <c r="D103" i="3"/>
  <c r="H102" i="3"/>
  <c r="D102" i="3"/>
  <c r="H101" i="3"/>
  <c r="D101" i="3"/>
  <c r="H97" i="3"/>
  <c r="C97" i="3"/>
  <c r="B97" i="3"/>
  <c r="H96" i="3"/>
  <c r="D96" i="3"/>
  <c r="H95" i="3"/>
  <c r="D95" i="3"/>
  <c r="H94" i="3"/>
  <c r="D94" i="3"/>
  <c r="H93" i="3"/>
  <c r="D93" i="3"/>
  <c r="H89" i="3"/>
  <c r="D89" i="3"/>
  <c r="H86" i="3"/>
  <c r="D86" i="3"/>
  <c r="H83" i="3"/>
  <c r="H82" i="3"/>
  <c r="H81" i="3"/>
  <c r="D81" i="3"/>
  <c r="H80" i="3"/>
  <c r="D80" i="3"/>
  <c r="H79" i="3"/>
  <c r="D79" i="3"/>
  <c r="H78" i="3"/>
  <c r="D78" i="3"/>
  <c r="H77" i="3"/>
  <c r="D77" i="3"/>
  <c r="H76" i="3"/>
  <c r="D76" i="3"/>
  <c r="H75" i="3"/>
  <c r="D75" i="3"/>
  <c r="H70" i="3"/>
  <c r="B70" i="3"/>
  <c r="D70" i="3" s="1"/>
  <c r="H69" i="3"/>
  <c r="D69" i="3"/>
  <c r="H68" i="3"/>
  <c r="D68" i="3"/>
  <c r="H66" i="3"/>
  <c r="D66" i="3"/>
  <c r="H62" i="3"/>
  <c r="B62" i="3"/>
  <c r="H61" i="3"/>
  <c r="D61" i="3"/>
  <c r="H60" i="3"/>
  <c r="D60" i="3"/>
  <c r="H59" i="3"/>
  <c r="H58" i="3"/>
  <c r="H57" i="3"/>
  <c r="D57" i="3"/>
  <c r="H53" i="3"/>
  <c r="C53" i="3"/>
  <c r="B53" i="3"/>
  <c r="H52" i="3"/>
  <c r="D52" i="3"/>
  <c r="H51" i="3"/>
  <c r="D51" i="3"/>
  <c r="H50" i="3"/>
  <c r="D50" i="3"/>
  <c r="H49" i="3"/>
  <c r="D49" i="3"/>
  <c r="H48" i="3"/>
  <c r="D48" i="3"/>
  <c r="H42" i="3"/>
  <c r="D42" i="3"/>
  <c r="H39" i="3"/>
  <c r="H38" i="3"/>
  <c r="D38" i="3"/>
  <c r="H37" i="3"/>
  <c r="D37" i="3"/>
  <c r="H36" i="3"/>
  <c r="C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B36" i="3"/>
  <c r="B39" i="3" s="1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09" i="2"/>
  <c r="B109" i="2"/>
  <c r="H108" i="2"/>
  <c r="D108" i="2"/>
  <c r="H107" i="2"/>
  <c r="D107" i="2"/>
  <c r="H105" i="2"/>
  <c r="D105" i="2"/>
  <c r="H104" i="2"/>
  <c r="D104" i="2"/>
  <c r="H103" i="2"/>
  <c r="D103" i="2"/>
  <c r="H102" i="2"/>
  <c r="D102" i="2"/>
  <c r="H101" i="2"/>
  <c r="D101" i="2"/>
  <c r="H97" i="2"/>
  <c r="H96" i="2"/>
  <c r="D96" i="2"/>
  <c r="H95" i="2"/>
  <c r="D95" i="2"/>
  <c r="H94" i="2"/>
  <c r="D94" i="2"/>
  <c r="H93" i="2"/>
  <c r="H89" i="2"/>
  <c r="D89" i="2"/>
  <c r="H86" i="2"/>
  <c r="D86" i="2"/>
  <c r="H83" i="2"/>
  <c r="H82" i="2"/>
  <c r="D82" i="2"/>
  <c r="H81" i="2"/>
  <c r="D81" i="2"/>
  <c r="H80" i="2"/>
  <c r="D80" i="2"/>
  <c r="H79" i="2"/>
  <c r="D79" i="2"/>
  <c r="H78" i="2"/>
  <c r="D78" i="2"/>
  <c r="H77" i="2"/>
  <c r="D77" i="2"/>
  <c r="H76" i="2"/>
  <c r="D76" i="2"/>
  <c r="H75" i="2"/>
  <c r="D75" i="2"/>
  <c r="H70" i="2"/>
  <c r="B70" i="2"/>
  <c r="H69" i="2"/>
  <c r="D69" i="2"/>
  <c r="H68" i="2"/>
  <c r="D68" i="2"/>
  <c r="H66" i="2"/>
  <c r="D66" i="2"/>
  <c r="H62" i="2"/>
  <c r="B62" i="2"/>
  <c r="H61" i="2"/>
  <c r="D61" i="2"/>
  <c r="H60" i="2"/>
  <c r="D60" i="2"/>
  <c r="H59" i="2"/>
  <c r="H58" i="2"/>
  <c r="H57" i="2"/>
  <c r="D57" i="2"/>
  <c r="H53" i="2"/>
  <c r="B53" i="2"/>
  <c r="H52" i="2"/>
  <c r="D52" i="2"/>
  <c r="H51" i="2"/>
  <c r="D51" i="2"/>
  <c r="H50" i="2"/>
  <c r="D50" i="2"/>
  <c r="H49" i="2"/>
  <c r="D49" i="2"/>
  <c r="H48" i="2"/>
  <c r="D48" i="2"/>
  <c r="H42" i="2"/>
  <c r="D42" i="2"/>
  <c r="H39" i="2"/>
  <c r="H38" i="2"/>
  <c r="D38" i="2"/>
  <c r="H37" i="2"/>
  <c r="D37" i="2"/>
  <c r="H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B36" i="2"/>
  <c r="B39" i="2" s="1"/>
  <c r="H23" i="2"/>
  <c r="D23" i="2"/>
  <c r="H22" i="2"/>
  <c r="D22" i="2"/>
  <c r="H21" i="2"/>
  <c r="D21" i="2"/>
  <c r="H20" i="2"/>
  <c r="D20" i="2"/>
  <c r="H19" i="2"/>
  <c r="H18" i="2"/>
  <c r="H17" i="2"/>
  <c r="H16" i="2"/>
  <c r="H15" i="2"/>
  <c r="H14" i="2"/>
  <c r="H13" i="2"/>
  <c r="H12" i="2"/>
  <c r="D12" i="2"/>
  <c r="H108" i="1"/>
  <c r="H107" i="1"/>
  <c r="H105" i="1"/>
  <c r="H104" i="1"/>
  <c r="H103" i="1"/>
  <c r="H102" i="1"/>
  <c r="H101" i="1"/>
  <c r="H97" i="1"/>
  <c r="H96" i="1"/>
  <c r="H95" i="1"/>
  <c r="H94" i="1"/>
  <c r="H93" i="1"/>
  <c r="H89" i="1"/>
  <c r="H86" i="1"/>
  <c r="H83" i="1"/>
  <c r="H82" i="1"/>
  <c r="H81" i="1"/>
  <c r="H80" i="1"/>
  <c r="H79" i="1"/>
  <c r="H78" i="1"/>
  <c r="H77" i="1"/>
  <c r="H76" i="1"/>
  <c r="H75" i="1"/>
  <c r="H70" i="1"/>
  <c r="H69" i="1"/>
  <c r="H68" i="1"/>
  <c r="H66" i="1"/>
  <c r="H62" i="1"/>
  <c r="H61" i="1"/>
  <c r="H60" i="1"/>
  <c r="H59" i="1"/>
  <c r="H58" i="1"/>
  <c r="H57" i="1"/>
  <c r="H53" i="1"/>
  <c r="H52" i="1"/>
  <c r="H51" i="1"/>
  <c r="H50" i="1"/>
  <c r="H49" i="1"/>
  <c r="H48" i="1"/>
  <c r="H46" i="1"/>
  <c r="H42" i="1"/>
  <c r="H39" i="1"/>
  <c r="H36" i="1"/>
  <c r="D102" i="1"/>
  <c r="D103" i="1"/>
  <c r="D104" i="1"/>
  <c r="D105" i="1"/>
  <c r="D107" i="1"/>
  <c r="D94" i="1"/>
  <c r="D95" i="1"/>
  <c r="D96" i="1"/>
  <c r="D78" i="1"/>
  <c r="D79" i="1"/>
  <c r="D80" i="1"/>
  <c r="D81" i="1"/>
  <c r="D82" i="1"/>
  <c r="D69" i="1"/>
  <c r="D61" i="1"/>
  <c r="D48" i="1"/>
  <c r="D50" i="1"/>
  <c r="D52" i="1"/>
  <c r="D46" i="1"/>
  <c r="D42" i="1"/>
  <c r="D37" i="1"/>
  <c r="D38" i="1"/>
  <c r="D35" i="1"/>
  <c r="D34" i="1"/>
  <c r="D33" i="1"/>
  <c r="D32" i="1"/>
  <c r="D31" i="1"/>
  <c r="D30" i="1"/>
  <c r="D29" i="1"/>
  <c r="D28" i="1"/>
  <c r="D27" i="1"/>
  <c r="D26" i="1"/>
  <c r="D25" i="1"/>
  <c r="D23" i="1"/>
  <c r="D22" i="1"/>
  <c r="D21" i="1"/>
  <c r="D20" i="1"/>
  <c r="D19" i="1"/>
  <c r="D18" i="1"/>
  <c r="D17" i="1"/>
  <c r="D16" i="1"/>
  <c r="D15" i="1"/>
  <c r="D14" i="1"/>
  <c r="D13" i="1"/>
  <c r="D12" i="1"/>
  <c r="B112" i="2" l="1"/>
  <c r="D97" i="2"/>
  <c r="D70" i="2"/>
  <c r="D53" i="2"/>
  <c r="D109" i="2"/>
  <c r="D53" i="3"/>
  <c r="D97" i="3"/>
  <c r="B109" i="3"/>
  <c r="B112" i="3" s="1"/>
  <c r="D83" i="2"/>
  <c r="D83" i="3"/>
  <c r="D62" i="2"/>
  <c r="D62" i="3"/>
  <c r="D36" i="3"/>
  <c r="C39" i="3"/>
  <c r="D39" i="3" s="1"/>
  <c r="D24" i="3"/>
  <c r="D36" i="2"/>
  <c r="D24" i="2"/>
  <c r="D93" i="2"/>
  <c r="C112" i="2"/>
  <c r="D109" i="3" l="1"/>
  <c r="C112" i="3"/>
  <c r="D112" i="3" s="1"/>
  <c r="D39" i="2"/>
  <c r="D112" i="2"/>
  <c r="B97" i="1" l="1"/>
  <c r="D93" i="1"/>
  <c r="B62" i="1"/>
  <c r="B53" i="1"/>
  <c r="D24" i="1"/>
  <c r="B109" i="1" l="1"/>
  <c r="D108" i="1"/>
  <c r="D53" i="1"/>
  <c r="D97" i="1"/>
  <c r="D109" i="1" l="1"/>
  <c r="D83" i="1"/>
  <c r="D70" i="1"/>
  <c r="D62" i="1"/>
  <c r="O68" i="1"/>
  <c r="B112" i="1" l="1"/>
  <c r="D36" i="1"/>
  <c r="D39" i="1"/>
  <c r="D112" i="1" l="1"/>
</calcChain>
</file>

<file path=xl/sharedStrings.xml><?xml version="1.0" encoding="utf-8"?>
<sst xmlns="http://schemas.openxmlformats.org/spreadsheetml/2006/main" count="444" uniqueCount="166">
  <si>
    <t>THE UNIVERSITY OF MISSISSIPPI</t>
  </si>
  <si>
    <t>STUDENT CREDIT HOUR PER FTE FACULTY</t>
  </si>
  <si>
    <t>INCLUDES ALL CAMPUSES</t>
  </si>
  <si>
    <t>FACULTY</t>
  </si>
  <si>
    <t>STUDENT</t>
  </si>
  <si>
    <t>CR HR</t>
  </si>
  <si>
    <t>FTE</t>
  </si>
  <si>
    <t>PER FTE</t>
  </si>
  <si>
    <t>COLLEGE/DEPT</t>
  </si>
  <si>
    <t>Row Labels</t>
  </si>
  <si>
    <t>Sum of Sum of ADJ FTE IHL6</t>
  </si>
  <si>
    <t>COLLEGE OF LIBERAL ARTS</t>
  </si>
  <si>
    <t>Aerospace Studies</t>
  </si>
  <si>
    <t>AEROSPACE STUDIES</t>
  </si>
  <si>
    <t>African-Amer Studies</t>
  </si>
  <si>
    <t>AFRICAN AMERICAN STUDIES PROGRAM</t>
  </si>
  <si>
    <t>Art</t>
  </si>
  <si>
    <t>ART</t>
  </si>
  <si>
    <t>ART &amp; ART HISTORY</t>
  </si>
  <si>
    <t>Biology</t>
  </si>
  <si>
    <t>BIOLOGY</t>
  </si>
  <si>
    <t>Chemistry</t>
  </si>
  <si>
    <t>CHEMISTRY &amp; BIOCHEMISTRY</t>
  </si>
  <si>
    <t>Classics</t>
  </si>
  <si>
    <t>CLASSICS</t>
  </si>
  <si>
    <t>Economics</t>
  </si>
  <si>
    <t>ECONOMICS</t>
  </si>
  <si>
    <t>English</t>
  </si>
  <si>
    <t>ENGLISH</t>
  </si>
  <si>
    <t>History</t>
  </si>
  <si>
    <t>HISTORY</t>
  </si>
  <si>
    <t>Mathematics</t>
  </si>
  <si>
    <t>MATHEMATICS</t>
  </si>
  <si>
    <t>Military Science</t>
  </si>
  <si>
    <t>MILITARY SCIENCE &amp; LEADERSHIP</t>
  </si>
  <si>
    <t>Modern Languages</t>
  </si>
  <si>
    <t>MODERN LANGUAGES</t>
  </si>
  <si>
    <t>Music</t>
  </si>
  <si>
    <t>MUSIC</t>
  </si>
  <si>
    <t>Naval Science</t>
  </si>
  <si>
    <t>NAVAL SCIENCE</t>
  </si>
  <si>
    <t>Philosophy</t>
  </si>
  <si>
    <t>PHILOSOPHY &amp; RELIGION</t>
  </si>
  <si>
    <t>Physics/Astronomy</t>
  </si>
  <si>
    <t>PHYSICS &amp; ASTRONOMY</t>
  </si>
  <si>
    <t>Political Science</t>
  </si>
  <si>
    <t>POLITICAL SCIENCE</t>
  </si>
  <si>
    <t>Psychology</t>
  </si>
  <si>
    <t>PSYCHOLOGY</t>
  </si>
  <si>
    <t>Public Policy Leadership</t>
  </si>
  <si>
    <t>PUBLIC POLICY LEADERSHIP</t>
  </si>
  <si>
    <t>Sociology/Anthropology</t>
  </si>
  <si>
    <t>SOCIOLOGY &amp; ANTHROPOLOGY</t>
  </si>
  <si>
    <t>Southern Studies</t>
  </si>
  <si>
    <t>CENTER FOR THE STUDY OF SOUTHERN CULTURE</t>
  </si>
  <si>
    <t>Speech</t>
  </si>
  <si>
    <t>SPEECH</t>
  </si>
  <si>
    <t>Theatre Arts</t>
  </si>
  <si>
    <t>THEATRE ARTS</t>
  </si>
  <si>
    <t>Writing &amp; Rhetoric</t>
  </si>
  <si>
    <t>WRITING &amp; RHETORIC</t>
  </si>
  <si>
    <t>SUBTOTAL</t>
  </si>
  <si>
    <t>TOTAL LIBERAL ARTS</t>
  </si>
  <si>
    <t>COLLEGE OF LIBERAL ARTS Total</t>
  </si>
  <si>
    <t xml:space="preserve"> </t>
  </si>
  <si>
    <t>SCHOOL OF ACCOUNTANCY</t>
  </si>
  <si>
    <t>SCHOOL OF APPLIED SCIENCES</t>
  </si>
  <si>
    <t>Intelligence &amp; Security Studies</t>
  </si>
  <si>
    <t>CENTER FOR INTEL &amp; SECURITY STUDIES</t>
  </si>
  <si>
    <t>COMMUNICATION SCIENCES &amp; DISORDERS</t>
  </si>
  <si>
    <t>HESRM</t>
  </si>
  <si>
    <t>HEALTH, EXERCISE SCI &amp; RECREATION MGMT</t>
  </si>
  <si>
    <t>Legal Studies</t>
  </si>
  <si>
    <t>LEGAL STUDIES</t>
  </si>
  <si>
    <t>Nutrition &amp; Hospitality Mgmt.</t>
  </si>
  <si>
    <t>NUTRITION &amp; HOSPITALITY MANAGEMENT</t>
  </si>
  <si>
    <t>Social Work</t>
  </si>
  <si>
    <t>SOCIAL WORK</t>
  </si>
  <si>
    <t>TOTAL APPLIED SCIENCES</t>
  </si>
  <si>
    <t>SCHOOL OF APPLIED SCIENCES Total</t>
  </si>
  <si>
    <t>SCHOOL OF BUSINESS</t>
  </si>
  <si>
    <t>Finance</t>
  </si>
  <si>
    <t>FINANCE</t>
  </si>
  <si>
    <t>Management</t>
  </si>
  <si>
    <t>MANAGEMENT</t>
  </si>
  <si>
    <t>Marketing</t>
  </si>
  <si>
    <t>MARKETING</t>
  </si>
  <si>
    <t>MANAGEMENT INFORMATION SYSTEMS</t>
  </si>
  <si>
    <t>MIS/POM</t>
  </si>
  <si>
    <t>MHA</t>
  </si>
  <si>
    <t>TOTAL BUSINESS</t>
  </si>
  <si>
    <t>SCHOOL OF BUSINESS ADMINISTRATION Total</t>
  </si>
  <si>
    <t>SCHOOL OF BUSINESS ADMINISTRATION</t>
  </si>
  <si>
    <t>SCHOOL OF EDUCATION</t>
  </si>
  <si>
    <t>Leadership/Counselor Ed</t>
  </si>
  <si>
    <t>LEADERSHIP &amp; COUNSELOR EDUCATION</t>
  </si>
  <si>
    <t>TEACHER EDUCATION</t>
  </si>
  <si>
    <t>University Studies</t>
  </si>
  <si>
    <t>UNIVERSITY STUDIES</t>
  </si>
  <si>
    <t xml:space="preserve">TOTAL EDUCATION </t>
  </si>
  <si>
    <t>SCHOOL OF EDUCATION Total</t>
  </si>
  <si>
    <t>SCHOOL OF ENGINEERING</t>
  </si>
  <si>
    <t>Center for Manf Excellence</t>
  </si>
  <si>
    <t>CENTER FOR MANUFACTURING EXCELLENCE(CME)</t>
  </si>
  <si>
    <t>Chemical Engineering</t>
  </si>
  <si>
    <t>CHEMICAL ENGINEERING</t>
  </si>
  <si>
    <t>Civil Engineering</t>
  </si>
  <si>
    <t>CIVIL ENGINEERING</t>
  </si>
  <si>
    <t>Computer Science</t>
  </si>
  <si>
    <t>COMPUTER &amp; INFORMATION SCIENCE</t>
  </si>
  <si>
    <t>Electrical Engineering</t>
  </si>
  <si>
    <t>ELECTRICAL ENGINEERING</t>
  </si>
  <si>
    <t>Geology &amp; Geological Engineering</t>
  </si>
  <si>
    <t>GEOLOGY &amp; GEOLOGICAL ENGINEERING</t>
  </si>
  <si>
    <t>Mechanical Engineering</t>
  </si>
  <si>
    <t>MECHANICAL ENGINEERING</t>
  </si>
  <si>
    <t>NAT'L CTR COMPUTATIONAL HYDROSCI &amp; ENGIN</t>
  </si>
  <si>
    <t>TOTAL ENGINEERING</t>
  </si>
  <si>
    <t>SCHOOL OF ENGINEERING Total</t>
  </si>
  <si>
    <t>SCHOOL OF JOURNALISM</t>
  </si>
  <si>
    <t>SCHOOL OF JOURNALISM &amp; NEW MEDIA Total</t>
  </si>
  <si>
    <t>SCHOOL OF LAW</t>
  </si>
  <si>
    <t>SCHOOL OF LAW Total</t>
  </si>
  <si>
    <t>SCHOOL OF PHARMACY</t>
  </si>
  <si>
    <t>BIOMOLECULAR SCIENCES</t>
  </si>
  <si>
    <t>BIOMOLECULAR SCIENCES - PHARMACOLOGY</t>
  </si>
  <si>
    <t>Pharmacy Administration</t>
  </si>
  <si>
    <t>PHARMACY ADMINISTRATION</t>
  </si>
  <si>
    <t>Pharmacy Practice</t>
  </si>
  <si>
    <t>PHARMACY PRACTICE</t>
  </si>
  <si>
    <t>TOTAL PHARMACY</t>
  </si>
  <si>
    <t>SCHOOL OF PHARMACY Total</t>
  </si>
  <si>
    <t>MISCELLANEOUS DEPARTMENTS</t>
  </si>
  <si>
    <t>Croft International Studies</t>
  </si>
  <si>
    <t>CROFT INST FOR INTERNATIONAL STUDIES</t>
  </si>
  <si>
    <t>Honors College</t>
  </si>
  <si>
    <t>SALLY MCDONNELL BARKSDALE HONORS COLLEGE</t>
  </si>
  <si>
    <t>Developmental Studies</t>
  </si>
  <si>
    <t>DEVELOPMENTAL STUDIES</t>
  </si>
  <si>
    <t>NCPA</t>
  </si>
  <si>
    <t>NATIONAL CENTER FOR PHYSICAL ACOUSTICS</t>
  </si>
  <si>
    <t>STUDY ABROAD</t>
  </si>
  <si>
    <t>TOTAL MISCELLANEOUS</t>
  </si>
  <si>
    <t>UNIVERSITY PROGRAMS Total</t>
  </si>
  <si>
    <t>UNIVERSITY PROGRAMS</t>
  </si>
  <si>
    <t>TOTAL UNIVERSITY</t>
  </si>
  <si>
    <t>Grand Total</t>
  </si>
  <si>
    <t>Gender Studies</t>
  </si>
  <si>
    <t>Communication Sci&amp;Disorders</t>
  </si>
  <si>
    <t>Pharmaceutics&amp;Drug Delivery</t>
  </si>
  <si>
    <t>Biomolecular Sciences</t>
  </si>
  <si>
    <t>Study Abroad</t>
  </si>
  <si>
    <t>Teacher Education</t>
  </si>
  <si>
    <t>Gen Instructional Expense</t>
  </si>
  <si>
    <t>Ctr Student Success/1st Year</t>
  </si>
  <si>
    <t>UNDERGRADUATE STUDENT CREDIT HOUR PER FTE FACULTY</t>
  </si>
  <si>
    <t>GRADUATE STUDENT CREDIT HOUR PER FTE FACULTY</t>
  </si>
  <si>
    <t>NCCHE</t>
  </si>
  <si>
    <t>Dean's Office (ENVS, CINE, LIBA)</t>
  </si>
  <si>
    <t>Higher Education</t>
  </si>
  <si>
    <t>Biomedical Engineering</t>
  </si>
  <si>
    <t>Applied Gerontology</t>
  </si>
  <si>
    <t>Graduate School</t>
  </si>
  <si>
    <t>ACADEMIC YEAR 2020-21</t>
  </si>
  <si>
    <t>FALL SEMESTER 2020-21</t>
  </si>
  <si>
    <t>SPRING SEMESTER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</si>
</sst>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sz val="8"/>
      <name val="Verdana"/>
      <family val="2"/>
    </font>
    <font>
      <b/>
      <i/>
      <sz val="8"/>
      <color theme="0"/>
      <name val="Verdana"/>
      <family val="2"/>
    </font>
    <font>
      <i/>
      <sz val="8"/>
      <color theme="0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1D32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6" fillId="4" borderId="0" xfId="0" applyFont="1" applyFill="1" applyBorder="1"/>
    <xf numFmtId="2" fontId="3" fillId="0" borderId="0" xfId="0" applyNumberFormat="1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4" fontId="4" fillId="2" borderId="0" xfId="1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right"/>
    </xf>
    <xf numFmtId="2" fontId="3" fillId="0" borderId="0" xfId="2" applyNumberFormat="1" applyFont="1" applyFill="1" applyBorder="1" applyAlignment="1">
      <alignment horizontal="right"/>
    </xf>
    <xf numFmtId="43" fontId="4" fillId="2" borderId="0" xfId="1" applyFont="1" applyFill="1" applyBorder="1"/>
    <xf numFmtId="0" fontId="8" fillId="0" borderId="0" xfId="0" applyFont="1"/>
    <xf numFmtId="3" fontId="3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69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selection sqref="A1:H1"/>
    </sheetView>
  </sheetViews>
  <sheetFormatPr defaultColWidth="9.140625" defaultRowHeight="10.5" x14ac:dyDescent="0.15"/>
  <cols>
    <col min="1" max="1" width="30.5703125" style="1" customWidth="1"/>
    <col min="2" max="2" width="11.28515625" style="30" bestFit="1" customWidth="1"/>
    <col min="3" max="3" width="11.42578125" style="6" bestFit="1" customWidth="1"/>
    <col min="4" max="4" width="10.140625" style="5" bestFit="1" customWidth="1"/>
    <col min="5" max="5" width="2.85546875" style="7" customWidth="1"/>
    <col min="6" max="6" width="11.28515625" style="5" bestFit="1" customWidth="1"/>
    <col min="7" max="7" width="11.42578125" style="6" bestFit="1" customWidth="1"/>
    <col min="8" max="8" width="11.28515625" style="5" bestFit="1" customWidth="1"/>
    <col min="9" max="9" width="9.140625" style="1" customWidth="1"/>
    <col min="10" max="10" width="9.140625" style="1"/>
    <col min="11" max="12" width="9.140625" style="1" hidden="1" customWidth="1"/>
    <col min="13" max="13" width="15.5703125" style="1" hidden="1" customWidth="1"/>
    <col min="14" max="15" width="9.140625" style="1" hidden="1" customWidth="1"/>
    <col min="16" max="16" width="26.7109375" style="1" hidden="1" customWidth="1"/>
    <col min="17" max="16384" width="9.140625" style="1"/>
  </cols>
  <sheetData>
    <row r="1" spans="1:15" x14ac:dyDescent="0.15">
      <c r="A1" s="40" t="s">
        <v>0</v>
      </c>
      <c r="B1" s="40"/>
      <c r="C1" s="40"/>
      <c r="D1" s="40"/>
      <c r="E1" s="40"/>
      <c r="F1" s="40"/>
      <c r="G1" s="40"/>
      <c r="H1" s="40"/>
    </row>
    <row r="2" spans="1:15" x14ac:dyDescent="0.15">
      <c r="A2" s="40" t="s">
        <v>1</v>
      </c>
      <c r="B2" s="40"/>
      <c r="C2" s="40"/>
      <c r="D2" s="40"/>
      <c r="E2" s="40"/>
      <c r="F2" s="40"/>
      <c r="G2" s="40"/>
      <c r="H2" s="40"/>
    </row>
    <row r="3" spans="1:15" x14ac:dyDescent="0.15">
      <c r="A3" s="40" t="s">
        <v>163</v>
      </c>
      <c r="B3" s="40"/>
      <c r="C3" s="40"/>
      <c r="D3" s="40"/>
      <c r="E3" s="40"/>
      <c r="F3" s="40"/>
      <c r="G3" s="40"/>
      <c r="H3" s="40"/>
    </row>
    <row r="4" spans="1:15" x14ac:dyDescent="0.15">
      <c r="A4" s="40" t="s">
        <v>2</v>
      </c>
      <c r="B4" s="40"/>
      <c r="C4" s="40"/>
      <c r="D4" s="40"/>
      <c r="E4" s="40"/>
      <c r="F4" s="40"/>
      <c r="G4" s="40"/>
      <c r="H4" s="40"/>
    </row>
    <row r="5" spans="1:15" x14ac:dyDescent="0.15">
      <c r="A5" s="2"/>
      <c r="B5" s="32"/>
      <c r="C5" s="4"/>
      <c r="D5" s="3"/>
      <c r="E5" s="2"/>
      <c r="F5" s="3"/>
      <c r="G5" s="4"/>
      <c r="H5" s="3"/>
    </row>
    <row r="6" spans="1:15" s="7" customFormat="1" x14ac:dyDescent="0.15">
      <c r="A6" s="1"/>
      <c r="B6" s="30"/>
      <c r="C6" s="6"/>
      <c r="D6" s="5"/>
      <c r="F6" s="5"/>
      <c r="G6" s="6"/>
      <c r="H6" s="5"/>
    </row>
    <row r="7" spans="1:15" s="8" customFormat="1" x14ac:dyDescent="0.15">
      <c r="B7" s="41" t="s">
        <v>164</v>
      </c>
      <c r="C7" s="42"/>
      <c r="D7" s="42"/>
      <c r="E7" s="9"/>
      <c r="F7" s="41" t="s">
        <v>165</v>
      </c>
      <c r="G7" s="42"/>
      <c r="H7" s="42"/>
    </row>
    <row r="8" spans="1:15" x14ac:dyDescent="0.15">
      <c r="A8" s="9"/>
      <c r="B8" s="33" t="s">
        <v>3</v>
      </c>
      <c r="C8" s="11" t="s">
        <v>4</v>
      </c>
      <c r="D8" s="10" t="s">
        <v>5</v>
      </c>
      <c r="F8" s="10" t="s">
        <v>3</v>
      </c>
      <c r="G8" s="11" t="s">
        <v>4</v>
      </c>
      <c r="H8" s="10" t="s">
        <v>5</v>
      </c>
    </row>
    <row r="9" spans="1:15" x14ac:dyDescent="0.15">
      <c r="B9" s="33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15" x14ac:dyDescent="0.15">
      <c r="B10" s="34"/>
      <c r="C10" s="14"/>
      <c r="D10" s="13"/>
      <c r="E10" s="12"/>
      <c r="F10" s="13"/>
      <c r="G10" s="14"/>
      <c r="H10" s="13"/>
      <c r="K10" s="1" t="s">
        <v>8</v>
      </c>
      <c r="L10" s="1" t="s">
        <v>6</v>
      </c>
      <c r="N10" s="1" t="s">
        <v>9</v>
      </c>
      <c r="O10" s="1" t="s">
        <v>10</v>
      </c>
    </row>
    <row r="11" spans="1:15" x14ac:dyDescent="0.15">
      <c r="A11" s="15" t="s">
        <v>11</v>
      </c>
      <c r="K11" s="1" t="s">
        <v>11</v>
      </c>
    </row>
    <row r="12" spans="1:15" x14ac:dyDescent="0.15">
      <c r="A12" s="1" t="s">
        <v>12</v>
      </c>
      <c r="B12" s="5">
        <v>1.0833333333333333</v>
      </c>
      <c r="C12" s="6">
        <v>159</v>
      </c>
      <c r="D12" s="5">
        <f t="shared" ref="D12:D39" si="0">IFERROR(C12/B12,"n/a")</f>
        <v>146.76923076923077</v>
      </c>
      <c r="F12" s="5">
        <v>1</v>
      </c>
      <c r="G12" s="6">
        <v>141</v>
      </c>
      <c r="H12" s="5">
        <f t="shared" ref="H12:H39" si="1">IFERROR(G12/F12,"n/a")</f>
        <v>141</v>
      </c>
      <c r="K12" s="1" t="s">
        <v>13</v>
      </c>
      <c r="L12" s="1">
        <v>1</v>
      </c>
      <c r="N12" s="1" t="s">
        <v>13</v>
      </c>
      <c r="O12" s="1">
        <v>1</v>
      </c>
    </row>
    <row r="13" spans="1:15" x14ac:dyDescent="0.15">
      <c r="A13" s="1" t="s">
        <v>14</v>
      </c>
      <c r="B13" s="5">
        <v>4.2200000000000006</v>
      </c>
      <c r="C13" s="6">
        <v>861</v>
      </c>
      <c r="D13" s="5">
        <f t="shared" si="0"/>
        <v>204.02843601895731</v>
      </c>
      <c r="F13" s="5">
        <v>4.7200000000000006</v>
      </c>
      <c r="G13" s="6">
        <v>777</v>
      </c>
      <c r="H13" s="5">
        <f t="shared" si="1"/>
        <v>164.61864406779659</v>
      </c>
      <c r="K13" s="1" t="s">
        <v>15</v>
      </c>
      <c r="L13" s="1">
        <v>4.2699999999999996</v>
      </c>
      <c r="N13" s="7" t="s">
        <v>15</v>
      </c>
      <c r="O13" s="7">
        <v>4.2699999999999996</v>
      </c>
    </row>
    <row r="14" spans="1:15" x14ac:dyDescent="0.15">
      <c r="A14" s="1" t="s">
        <v>16</v>
      </c>
      <c r="B14" s="5">
        <v>21.646999999999998</v>
      </c>
      <c r="C14" s="6">
        <v>3025</v>
      </c>
      <c r="D14" s="5">
        <f t="shared" si="0"/>
        <v>139.74222756040098</v>
      </c>
      <c r="F14" s="5">
        <v>23.896999999999998</v>
      </c>
      <c r="G14" s="6">
        <v>2519</v>
      </c>
      <c r="H14" s="5">
        <f t="shared" si="1"/>
        <v>105.41072101100558</v>
      </c>
      <c r="K14" s="1" t="s">
        <v>17</v>
      </c>
      <c r="L14" s="1">
        <v>21.05</v>
      </c>
      <c r="N14" s="8" t="s">
        <v>18</v>
      </c>
      <c r="O14" s="8">
        <v>22.575299999999995</v>
      </c>
    </row>
    <row r="15" spans="1:15" x14ac:dyDescent="0.15">
      <c r="A15" s="1" t="s">
        <v>19</v>
      </c>
      <c r="B15" s="5">
        <v>31.56</v>
      </c>
      <c r="C15" s="6">
        <v>13225</v>
      </c>
      <c r="D15" s="5">
        <f t="shared" si="0"/>
        <v>419.04309252218002</v>
      </c>
      <c r="F15" s="5">
        <v>32.81</v>
      </c>
      <c r="G15" s="6">
        <v>12427</v>
      </c>
      <c r="H15" s="5">
        <f t="shared" si="1"/>
        <v>378.75647668393782</v>
      </c>
      <c r="K15" s="1" t="s">
        <v>20</v>
      </c>
      <c r="L15" s="1">
        <v>31.676666666666662</v>
      </c>
      <c r="N15" s="1" t="s">
        <v>20</v>
      </c>
      <c r="O15" s="1">
        <v>32.026666666666671</v>
      </c>
    </row>
    <row r="16" spans="1:15" x14ac:dyDescent="0.15">
      <c r="A16" s="1" t="s">
        <v>21</v>
      </c>
      <c r="B16" s="5">
        <v>20.97</v>
      </c>
      <c r="C16" s="6">
        <v>8554</v>
      </c>
      <c r="D16" s="5">
        <f t="shared" si="0"/>
        <v>407.91607057701481</v>
      </c>
      <c r="F16" s="5">
        <v>21.223333333333333</v>
      </c>
      <c r="G16" s="6">
        <v>7614</v>
      </c>
      <c r="H16" s="5">
        <f t="shared" si="1"/>
        <v>358.75608606879223</v>
      </c>
      <c r="K16" s="1" t="s">
        <v>22</v>
      </c>
      <c r="L16" s="1">
        <v>23.189999999999998</v>
      </c>
      <c r="N16" s="1" t="s">
        <v>22</v>
      </c>
      <c r="O16" s="1">
        <v>23.19</v>
      </c>
    </row>
    <row r="17" spans="1:15" x14ac:dyDescent="0.15">
      <c r="A17" s="1" t="s">
        <v>23</v>
      </c>
      <c r="B17" s="5">
        <v>5.5600000000000005</v>
      </c>
      <c r="C17" s="6">
        <v>1080</v>
      </c>
      <c r="D17" s="5">
        <f t="shared" si="0"/>
        <v>194.24460431654674</v>
      </c>
      <c r="F17" s="5">
        <v>5.5600000000000005</v>
      </c>
      <c r="G17" s="6">
        <v>955</v>
      </c>
      <c r="H17" s="5">
        <f t="shared" si="1"/>
        <v>171.76258992805754</v>
      </c>
      <c r="K17" s="1" t="s">
        <v>24</v>
      </c>
      <c r="L17" s="1">
        <v>6</v>
      </c>
      <c r="N17" s="1" t="s">
        <v>24</v>
      </c>
      <c r="O17" s="1">
        <v>6</v>
      </c>
    </row>
    <row r="18" spans="1:15" x14ac:dyDescent="0.15">
      <c r="A18" s="1" t="s">
        <v>25</v>
      </c>
      <c r="B18" s="5">
        <v>18.509999999999998</v>
      </c>
      <c r="C18" s="6">
        <v>8324</v>
      </c>
      <c r="D18" s="5">
        <f t="shared" si="0"/>
        <v>449.70286331712595</v>
      </c>
      <c r="F18" s="5">
        <v>19.009999999999998</v>
      </c>
      <c r="G18" s="6">
        <v>7835</v>
      </c>
      <c r="H18" s="5">
        <f t="shared" si="1"/>
        <v>412.15149921094167</v>
      </c>
      <c r="K18" s="1" t="s">
        <v>26</v>
      </c>
      <c r="L18" s="1">
        <v>17.3</v>
      </c>
      <c r="N18" s="1" t="s">
        <v>26</v>
      </c>
      <c r="O18" s="1">
        <v>17.202500000000001</v>
      </c>
    </row>
    <row r="19" spans="1:15" x14ac:dyDescent="0.15">
      <c r="A19" s="1" t="s">
        <v>27</v>
      </c>
      <c r="B19" s="5">
        <v>45.092399999999998</v>
      </c>
      <c r="C19" s="6">
        <v>8103</v>
      </c>
      <c r="D19" s="5">
        <f t="shared" si="0"/>
        <v>179.69768741517419</v>
      </c>
      <c r="F19" s="5">
        <v>43.592399999999998</v>
      </c>
      <c r="G19" s="6">
        <v>8277</v>
      </c>
      <c r="H19" s="5">
        <f t="shared" si="1"/>
        <v>189.87254659069012</v>
      </c>
      <c r="K19" s="1" t="s">
        <v>28</v>
      </c>
      <c r="L19" s="1">
        <v>45.557000000000002</v>
      </c>
      <c r="N19" s="1" t="s">
        <v>28</v>
      </c>
      <c r="O19" s="1">
        <v>49.106999999999999</v>
      </c>
    </row>
    <row r="20" spans="1:15" x14ac:dyDescent="0.15">
      <c r="A20" s="1" t="s">
        <v>29</v>
      </c>
      <c r="B20" s="5">
        <v>37.46</v>
      </c>
      <c r="C20" s="6">
        <v>8037</v>
      </c>
      <c r="D20" s="5">
        <f t="shared" si="0"/>
        <v>214.54885210891618</v>
      </c>
      <c r="F20" s="5">
        <v>37.79</v>
      </c>
      <c r="G20" s="6">
        <v>7081</v>
      </c>
      <c r="H20" s="5">
        <f t="shared" si="1"/>
        <v>187.3776131251654</v>
      </c>
      <c r="K20" s="1" t="s">
        <v>30</v>
      </c>
      <c r="L20" s="1">
        <v>39.5077</v>
      </c>
      <c r="N20" s="1" t="s">
        <v>30</v>
      </c>
      <c r="O20" s="1">
        <v>41.022500000000008</v>
      </c>
    </row>
    <row r="21" spans="1:15" x14ac:dyDescent="0.15">
      <c r="A21" s="1" t="s">
        <v>31</v>
      </c>
      <c r="B21" s="5">
        <v>36.790000000000006</v>
      </c>
      <c r="C21" s="6">
        <v>12879</v>
      </c>
      <c r="D21" s="5">
        <f t="shared" si="0"/>
        <v>350.06795324816522</v>
      </c>
      <c r="F21" s="5">
        <v>32.040000000000006</v>
      </c>
      <c r="G21" s="6">
        <v>10899</v>
      </c>
      <c r="H21" s="5">
        <f t="shared" si="1"/>
        <v>340.16853932584263</v>
      </c>
      <c r="K21" s="1" t="s">
        <v>32</v>
      </c>
      <c r="L21" s="1">
        <v>35.22</v>
      </c>
      <c r="N21" s="1" t="s">
        <v>32</v>
      </c>
      <c r="O21" s="1">
        <v>33.35</v>
      </c>
    </row>
    <row r="22" spans="1:15" x14ac:dyDescent="0.15">
      <c r="A22" s="1" t="s">
        <v>33</v>
      </c>
      <c r="B22" s="5">
        <v>4.833333333333333</v>
      </c>
      <c r="C22" s="6">
        <v>453</v>
      </c>
      <c r="D22" s="5">
        <f t="shared" si="0"/>
        <v>93.724137931034491</v>
      </c>
      <c r="F22" s="5">
        <v>4.5</v>
      </c>
      <c r="G22" s="6">
        <v>435</v>
      </c>
      <c r="H22" s="5">
        <f t="shared" si="1"/>
        <v>96.666666666666671</v>
      </c>
      <c r="K22" s="1" t="s">
        <v>34</v>
      </c>
      <c r="L22" s="1">
        <v>2</v>
      </c>
      <c r="N22" s="1" t="s">
        <v>34</v>
      </c>
      <c r="O22" s="1">
        <v>2</v>
      </c>
    </row>
    <row r="23" spans="1:15" x14ac:dyDescent="0.15">
      <c r="A23" s="1" t="s">
        <v>35</v>
      </c>
      <c r="B23" s="5">
        <v>69.516666666666666</v>
      </c>
      <c r="C23" s="6">
        <v>9906</v>
      </c>
      <c r="D23" s="5">
        <f t="shared" si="0"/>
        <v>142.49820187005514</v>
      </c>
      <c r="F23" s="5">
        <v>72.099999999999994</v>
      </c>
      <c r="G23" s="6">
        <v>8879</v>
      </c>
      <c r="H23" s="5">
        <f t="shared" si="1"/>
        <v>123.1484049930652</v>
      </c>
      <c r="K23" s="1" t="s">
        <v>36</v>
      </c>
      <c r="L23" s="1">
        <v>67.963333333333324</v>
      </c>
      <c r="N23" s="1" t="s">
        <v>36</v>
      </c>
      <c r="O23" s="1">
        <v>69.233333333333348</v>
      </c>
    </row>
    <row r="24" spans="1:15" x14ac:dyDescent="0.15">
      <c r="A24" s="1" t="s">
        <v>37</v>
      </c>
      <c r="B24" s="5">
        <v>33.380000000000003</v>
      </c>
      <c r="C24" s="6">
        <v>3397</v>
      </c>
      <c r="D24" s="5">
        <f t="shared" si="0"/>
        <v>101.7675254643499</v>
      </c>
      <c r="F24" s="5">
        <v>34.549999999999997</v>
      </c>
      <c r="G24" s="6">
        <v>2860</v>
      </c>
      <c r="H24" s="5">
        <f t="shared" si="1"/>
        <v>82.778581765557163</v>
      </c>
      <c r="K24" s="1" t="s">
        <v>38</v>
      </c>
      <c r="L24" s="1">
        <v>36.109633333333335</v>
      </c>
      <c r="N24" s="1" t="s">
        <v>38</v>
      </c>
      <c r="O24" s="1">
        <v>37.006300000000003</v>
      </c>
    </row>
    <row r="25" spans="1:15" x14ac:dyDescent="0.15">
      <c r="A25" s="1" t="s">
        <v>39</v>
      </c>
      <c r="B25" s="5">
        <v>1.8333333333333333</v>
      </c>
      <c r="C25" s="6">
        <v>229</v>
      </c>
      <c r="D25" s="5">
        <f t="shared" si="0"/>
        <v>124.90909090909092</v>
      </c>
      <c r="F25" s="5">
        <v>2</v>
      </c>
      <c r="G25" s="6">
        <v>187</v>
      </c>
      <c r="H25" s="5">
        <f t="shared" si="1"/>
        <v>93.5</v>
      </c>
      <c r="K25" s="1" t="s">
        <v>40</v>
      </c>
      <c r="L25" s="1">
        <v>2</v>
      </c>
      <c r="N25" s="1" t="s">
        <v>40</v>
      </c>
      <c r="O25" s="1">
        <v>1.9166666666666665</v>
      </c>
    </row>
    <row r="26" spans="1:15" x14ac:dyDescent="0.15">
      <c r="A26" s="1" t="s">
        <v>41</v>
      </c>
      <c r="B26" s="5">
        <v>15.389200000000001</v>
      </c>
      <c r="C26" s="6">
        <v>3906</v>
      </c>
      <c r="D26" s="5">
        <f t="shared" si="0"/>
        <v>253.81436331973072</v>
      </c>
      <c r="F26" s="5">
        <v>16.389200000000002</v>
      </c>
      <c r="G26" s="6">
        <v>3543</v>
      </c>
      <c r="H26" s="5">
        <f t="shared" si="1"/>
        <v>216.17894711151243</v>
      </c>
      <c r="K26" s="1" t="s">
        <v>42</v>
      </c>
      <c r="L26" s="1">
        <v>12.9</v>
      </c>
      <c r="N26" s="1" t="s">
        <v>42</v>
      </c>
      <c r="O26" s="1">
        <v>12.75</v>
      </c>
    </row>
    <row r="27" spans="1:15" x14ac:dyDescent="0.15">
      <c r="A27" s="1" t="s">
        <v>43</v>
      </c>
      <c r="B27" s="5">
        <v>21.14</v>
      </c>
      <c r="C27" s="6">
        <v>4211</v>
      </c>
      <c r="D27" s="5">
        <f t="shared" si="0"/>
        <v>199.19583727530747</v>
      </c>
      <c r="F27" s="5">
        <v>21.14</v>
      </c>
      <c r="G27" s="6">
        <v>3829</v>
      </c>
      <c r="H27" s="5">
        <f t="shared" si="1"/>
        <v>181.12582781456953</v>
      </c>
      <c r="K27" s="1" t="s">
        <v>44</v>
      </c>
      <c r="L27" s="1">
        <v>20.380000000000003</v>
      </c>
      <c r="N27" s="1" t="s">
        <v>44</v>
      </c>
      <c r="O27" s="1">
        <v>20.65</v>
      </c>
    </row>
    <row r="28" spans="1:15" x14ac:dyDescent="0.15">
      <c r="A28" s="1" t="s">
        <v>45</v>
      </c>
      <c r="B28" s="5">
        <v>19.43</v>
      </c>
      <c r="C28" s="6">
        <v>4436</v>
      </c>
      <c r="D28" s="5">
        <f t="shared" si="0"/>
        <v>228.30674215131242</v>
      </c>
      <c r="F28" s="5">
        <v>19.93</v>
      </c>
      <c r="G28" s="6">
        <v>4447</v>
      </c>
      <c r="H28" s="5">
        <f t="shared" si="1"/>
        <v>223.13095835423985</v>
      </c>
      <c r="K28" s="1" t="s">
        <v>46</v>
      </c>
      <c r="L28" s="1">
        <v>20.259999999999998</v>
      </c>
      <c r="N28" s="1" t="s">
        <v>46</v>
      </c>
      <c r="O28" s="1">
        <v>20.14</v>
      </c>
    </row>
    <row r="29" spans="1:15" x14ac:dyDescent="0.15">
      <c r="A29" s="1" t="s">
        <v>47</v>
      </c>
      <c r="B29" s="5">
        <v>28.72</v>
      </c>
      <c r="C29" s="6">
        <v>12214</v>
      </c>
      <c r="D29" s="5">
        <f t="shared" si="0"/>
        <v>425.27855153203342</v>
      </c>
      <c r="F29" s="5">
        <v>28.72</v>
      </c>
      <c r="G29" s="6">
        <v>10105</v>
      </c>
      <c r="H29" s="5">
        <f t="shared" si="1"/>
        <v>351.84540389972148</v>
      </c>
      <c r="K29" s="1" t="s">
        <v>48</v>
      </c>
      <c r="L29" s="1">
        <v>27.34</v>
      </c>
      <c r="N29" s="1" t="s">
        <v>48</v>
      </c>
      <c r="O29" s="1">
        <v>27.423333333333336</v>
      </c>
    </row>
    <row r="30" spans="1:15" x14ac:dyDescent="0.15">
      <c r="A30" s="1" t="s">
        <v>49</v>
      </c>
      <c r="B30" s="5">
        <v>8.3333999999999993</v>
      </c>
      <c r="C30" s="6">
        <v>1158</v>
      </c>
      <c r="D30" s="5">
        <f t="shared" si="0"/>
        <v>138.95888832889338</v>
      </c>
      <c r="F30" s="5">
        <v>8.0833999999999993</v>
      </c>
      <c r="G30" s="6">
        <v>1104</v>
      </c>
      <c r="H30" s="5">
        <f t="shared" si="1"/>
        <v>136.5761931860356</v>
      </c>
      <c r="K30" s="1" t="s">
        <v>50</v>
      </c>
      <c r="L30" s="1">
        <v>8.0832999999999995</v>
      </c>
      <c r="N30" s="1" t="s">
        <v>50</v>
      </c>
      <c r="O30" s="1">
        <v>7.333333333333333</v>
      </c>
    </row>
    <row r="31" spans="1:15" x14ac:dyDescent="0.15">
      <c r="A31" s="1" t="s">
        <v>51</v>
      </c>
      <c r="B31" s="5">
        <v>28.89</v>
      </c>
      <c r="C31" s="6">
        <v>6034</v>
      </c>
      <c r="D31" s="5">
        <f t="shared" si="0"/>
        <v>208.86119764624436</v>
      </c>
      <c r="F31" s="5">
        <v>27.64</v>
      </c>
      <c r="G31" s="6">
        <v>4930</v>
      </c>
      <c r="H31" s="5">
        <f t="shared" si="1"/>
        <v>178.36468885672937</v>
      </c>
      <c r="K31" s="1" t="s">
        <v>52</v>
      </c>
      <c r="L31" s="1">
        <v>26.21</v>
      </c>
      <c r="N31" s="1" t="s">
        <v>52</v>
      </c>
      <c r="O31" s="1">
        <v>25.96</v>
      </c>
    </row>
    <row r="32" spans="1:15" x14ac:dyDescent="0.15">
      <c r="A32" s="1" t="s">
        <v>53</v>
      </c>
      <c r="B32" s="5">
        <v>6.9533333333333331</v>
      </c>
      <c r="C32" s="6">
        <v>508</v>
      </c>
      <c r="D32" s="5">
        <f t="shared" si="0"/>
        <v>73.058485139022054</v>
      </c>
      <c r="F32" s="5">
        <v>7.4533333333333331</v>
      </c>
      <c r="G32" s="6">
        <v>556</v>
      </c>
      <c r="H32" s="5">
        <f t="shared" si="1"/>
        <v>74.597495527728086</v>
      </c>
      <c r="K32" s="1" t="s">
        <v>54</v>
      </c>
      <c r="L32" s="1">
        <v>4.6500000000000004</v>
      </c>
      <c r="N32" s="1" t="s">
        <v>54</v>
      </c>
      <c r="O32" s="1">
        <v>5.3100000000000005</v>
      </c>
    </row>
    <row r="33" spans="1:15" x14ac:dyDescent="0.15">
      <c r="A33" s="1" t="s">
        <v>55</v>
      </c>
      <c r="B33" s="5">
        <v>8</v>
      </c>
      <c r="C33" s="6">
        <v>1346</v>
      </c>
      <c r="D33" s="5">
        <f t="shared" si="0"/>
        <v>168.25</v>
      </c>
      <c r="F33" s="5">
        <v>8</v>
      </c>
      <c r="G33" s="6">
        <v>1185</v>
      </c>
      <c r="H33" s="5">
        <f t="shared" si="1"/>
        <v>148.125</v>
      </c>
      <c r="K33" s="1" t="s">
        <v>56</v>
      </c>
      <c r="L33" s="1">
        <v>4.5</v>
      </c>
      <c r="N33" s="1" t="s">
        <v>56</v>
      </c>
      <c r="O33" s="1">
        <v>4</v>
      </c>
    </row>
    <row r="34" spans="1:15" x14ac:dyDescent="0.15">
      <c r="A34" s="1" t="s">
        <v>57</v>
      </c>
      <c r="B34" s="5">
        <v>19.048466666666666</v>
      </c>
      <c r="C34" s="6">
        <v>4946</v>
      </c>
      <c r="D34" s="5">
        <f t="shared" si="0"/>
        <v>259.65344542167873</v>
      </c>
      <c r="F34" s="5">
        <v>19.048466666666666</v>
      </c>
      <c r="G34" s="6">
        <v>4290</v>
      </c>
      <c r="H34" s="5">
        <f t="shared" si="1"/>
        <v>225.21497793348198</v>
      </c>
      <c r="K34" s="1" t="s">
        <v>58</v>
      </c>
      <c r="L34" s="1">
        <v>14.75</v>
      </c>
      <c r="N34" s="1" t="s">
        <v>58</v>
      </c>
      <c r="O34" s="1">
        <v>16</v>
      </c>
    </row>
    <row r="35" spans="1:15" x14ac:dyDescent="0.15">
      <c r="A35" s="1" t="s">
        <v>59</v>
      </c>
      <c r="B35" s="5">
        <v>39.43</v>
      </c>
      <c r="C35" s="6">
        <v>7194</v>
      </c>
      <c r="D35" s="5">
        <f t="shared" si="0"/>
        <v>182.44991123510019</v>
      </c>
      <c r="F35" s="5">
        <v>38.930000000000007</v>
      </c>
      <c r="G35" s="6">
        <v>7053</v>
      </c>
      <c r="H35" s="5">
        <f t="shared" si="1"/>
        <v>181.17133316208577</v>
      </c>
      <c r="K35" s="1" t="s">
        <v>60</v>
      </c>
      <c r="L35" s="1">
        <v>46.49</v>
      </c>
      <c r="N35" s="1" t="s">
        <v>60</v>
      </c>
      <c r="O35" s="1">
        <v>44.25</v>
      </c>
    </row>
    <row r="36" spans="1:15" x14ac:dyDescent="0.15">
      <c r="A36" s="27" t="s">
        <v>61</v>
      </c>
      <c r="B36" s="28">
        <f>SUM(B12:B35)</f>
        <v>527.79046666666659</v>
      </c>
      <c r="C36" s="29">
        <f>SUM(C12:C35)</f>
        <v>124185</v>
      </c>
      <c r="D36" s="28">
        <f t="shared" si="0"/>
        <v>235.29223781609295</v>
      </c>
      <c r="E36" s="12"/>
      <c r="F36" s="28">
        <f>SUM(F12:F35)</f>
        <v>530.1271333333334</v>
      </c>
      <c r="G36" s="29">
        <f>SUM(G12:G35)</f>
        <v>111928</v>
      </c>
      <c r="H36" s="28">
        <f t="shared" si="1"/>
        <v>211.1342599957469</v>
      </c>
    </row>
    <row r="37" spans="1:15" x14ac:dyDescent="0.15">
      <c r="A37" s="1" t="s">
        <v>147</v>
      </c>
      <c r="B37" s="5">
        <v>6.5</v>
      </c>
      <c r="C37" s="6">
        <v>1272</v>
      </c>
      <c r="D37" s="5">
        <f t="shared" si="0"/>
        <v>195.69230769230768</v>
      </c>
      <c r="E37" s="28"/>
      <c r="F37" s="5">
        <v>8.75</v>
      </c>
      <c r="G37" s="6">
        <v>1266</v>
      </c>
      <c r="H37" s="5">
        <f t="shared" si="1"/>
        <v>144.68571428571428</v>
      </c>
      <c r="I37" s="1" t="s">
        <v>64</v>
      </c>
    </row>
    <row r="38" spans="1:15" x14ac:dyDescent="0.15">
      <c r="A38" s="1" t="s">
        <v>158</v>
      </c>
      <c r="B38" s="5">
        <v>0.58333333333333337</v>
      </c>
      <c r="C38" s="6">
        <v>225</v>
      </c>
      <c r="D38" s="5">
        <f t="shared" si="0"/>
        <v>385.71428571428567</v>
      </c>
      <c r="F38" s="5">
        <v>0.25</v>
      </c>
      <c r="G38" s="6">
        <v>258</v>
      </c>
      <c r="H38" s="5">
        <f t="shared" si="1"/>
        <v>1032</v>
      </c>
      <c r="K38" s="1" t="s">
        <v>11</v>
      </c>
      <c r="L38" s="1">
        <v>2.75</v>
      </c>
      <c r="N38" s="1" t="s">
        <v>11</v>
      </c>
      <c r="O38" s="1">
        <v>2.5</v>
      </c>
    </row>
    <row r="39" spans="1:15" x14ac:dyDescent="0.15">
      <c r="A39" s="17" t="s">
        <v>62</v>
      </c>
      <c r="B39" s="18">
        <f>SUM(B36:B38)</f>
        <v>534.87379999999996</v>
      </c>
      <c r="C39" s="19">
        <f>SUM(C37:C38)+SUM(C12:C35)</f>
        <v>125682</v>
      </c>
      <c r="D39" s="18">
        <f t="shared" si="0"/>
        <v>234.97505392860896</v>
      </c>
      <c r="E39" s="17"/>
      <c r="F39" s="18">
        <f>SUM(F36:F38)</f>
        <v>539.1271333333334</v>
      </c>
      <c r="G39" s="19">
        <f>SUM(G36:G38)</f>
        <v>113452</v>
      </c>
      <c r="H39" s="18">
        <f t="shared" si="1"/>
        <v>210.43644993073369</v>
      </c>
      <c r="I39" s="20"/>
      <c r="K39" s="1" t="s">
        <v>63</v>
      </c>
      <c r="L39" s="1">
        <v>521.15763333333337</v>
      </c>
      <c r="N39" s="1" t="s">
        <v>11</v>
      </c>
      <c r="O39" s="1">
        <v>526.21693333333337</v>
      </c>
    </row>
    <row r="40" spans="1:15" x14ac:dyDescent="0.15">
      <c r="B40" s="5"/>
    </row>
    <row r="41" spans="1:15" x14ac:dyDescent="0.15">
      <c r="B41" s="5"/>
    </row>
    <row r="42" spans="1:15" x14ac:dyDescent="0.15">
      <c r="A42" s="17" t="s">
        <v>65</v>
      </c>
      <c r="B42" s="18">
        <v>24.4</v>
      </c>
      <c r="C42" s="19">
        <v>10912</v>
      </c>
      <c r="D42" s="18">
        <f>IFERROR(C42/B42,"n/a")</f>
        <v>447.2131147540984</v>
      </c>
      <c r="E42" s="17"/>
      <c r="F42" s="18">
        <v>23.15</v>
      </c>
      <c r="G42" s="19">
        <v>9888</v>
      </c>
      <c r="H42" s="18">
        <f>IFERROR(G42/F42,"n/a")</f>
        <v>427.12742980561558</v>
      </c>
      <c r="K42" s="1" t="s">
        <v>65</v>
      </c>
      <c r="L42" s="1">
        <v>19.4025</v>
      </c>
      <c r="N42" s="1" t="s">
        <v>65</v>
      </c>
      <c r="O42" s="1">
        <v>20.369999999999997</v>
      </c>
    </row>
    <row r="43" spans="1:15" x14ac:dyDescent="0.15">
      <c r="B43" s="5"/>
    </row>
    <row r="44" spans="1:15" ht="12" customHeight="1" x14ac:dyDescent="0.15">
      <c r="B44" s="5"/>
    </row>
    <row r="45" spans="1:15" x14ac:dyDescent="0.15">
      <c r="A45" s="15" t="s">
        <v>66</v>
      </c>
      <c r="B45" s="5"/>
      <c r="E45" s="12"/>
    </row>
    <row r="46" spans="1:15" x14ac:dyDescent="0.15">
      <c r="A46" s="1" t="s">
        <v>161</v>
      </c>
      <c r="B46" s="5">
        <v>2.19</v>
      </c>
      <c r="C46" s="6">
        <v>84</v>
      </c>
      <c r="D46" s="5">
        <f>IFERROR(C46/B46,"n/a")</f>
        <v>38.356164383561648</v>
      </c>
      <c r="F46" s="5">
        <v>2.44</v>
      </c>
      <c r="G46" s="6">
        <v>186</v>
      </c>
      <c r="H46" s="5">
        <f>IFERROR(G46/F46,"n/a")</f>
        <v>76.229508196721312</v>
      </c>
      <c r="K46" s="1" t="s">
        <v>68</v>
      </c>
      <c r="L46" s="1">
        <v>1.3</v>
      </c>
      <c r="N46" s="1" t="s">
        <v>68</v>
      </c>
      <c r="O46" s="1">
        <v>0.75</v>
      </c>
    </row>
    <row r="47" spans="1:15" x14ac:dyDescent="0.15">
      <c r="A47" s="1" t="s">
        <v>67</v>
      </c>
      <c r="B47" s="5">
        <v>2.75</v>
      </c>
      <c r="C47" s="6">
        <v>468</v>
      </c>
      <c r="D47" s="5">
        <f>IFERROR(C47/B47,"n/a")</f>
        <v>170.18181818181819</v>
      </c>
      <c r="F47" s="5">
        <v>2</v>
      </c>
      <c r="G47" s="6">
        <v>306</v>
      </c>
      <c r="H47" s="5">
        <f>IFERROR(G47/F47,"n/a")</f>
        <v>153</v>
      </c>
    </row>
    <row r="48" spans="1:15" x14ac:dyDescent="0.15">
      <c r="A48" s="1" t="s">
        <v>148</v>
      </c>
      <c r="B48" s="5">
        <v>14</v>
      </c>
      <c r="C48" s="6">
        <v>3593</v>
      </c>
      <c r="D48" s="5">
        <f t="shared" ref="D48:D52" si="2">IFERROR(C48/B48,"n/a")</f>
        <v>256.64285714285717</v>
      </c>
      <c r="F48" s="5">
        <v>14</v>
      </c>
      <c r="G48" s="6">
        <v>3988</v>
      </c>
      <c r="H48" s="5">
        <f t="shared" ref="H48:H52" si="3">IFERROR(G48/F48,"n/a")</f>
        <v>284.85714285714283</v>
      </c>
      <c r="K48" s="1" t="s">
        <v>69</v>
      </c>
      <c r="L48" s="1">
        <v>11.616666666666667</v>
      </c>
      <c r="N48" s="1" t="s">
        <v>69</v>
      </c>
      <c r="O48" s="1">
        <v>11.33</v>
      </c>
    </row>
    <row r="49" spans="1:15" x14ac:dyDescent="0.15">
      <c r="A49" s="1" t="s">
        <v>70</v>
      </c>
      <c r="B49" s="5">
        <v>26.430000000000003</v>
      </c>
      <c r="C49" s="6">
        <v>6767</v>
      </c>
      <c r="D49" s="5">
        <f>IFERROR(C49/B49,"n/a")</f>
        <v>256.03480892924705</v>
      </c>
      <c r="F49" s="5">
        <v>25.85</v>
      </c>
      <c r="G49" s="6">
        <v>7226</v>
      </c>
      <c r="H49" s="5">
        <f t="shared" si="3"/>
        <v>279.53578336557058</v>
      </c>
      <c r="K49" s="1" t="s">
        <v>71</v>
      </c>
      <c r="L49" s="1">
        <v>20.936666666666667</v>
      </c>
      <c r="N49" s="1" t="s">
        <v>71</v>
      </c>
      <c r="O49" s="1">
        <v>20.77</v>
      </c>
    </row>
    <row r="50" spans="1:15" x14ac:dyDescent="0.15">
      <c r="A50" s="1" t="s">
        <v>72</v>
      </c>
      <c r="B50" s="5">
        <v>21.28</v>
      </c>
      <c r="C50" s="6">
        <v>6743</v>
      </c>
      <c r="D50" s="5">
        <f t="shared" si="2"/>
        <v>316.87030075187965</v>
      </c>
      <c r="F50" s="5">
        <v>23.026666666666664</v>
      </c>
      <c r="G50" s="6">
        <v>7138</v>
      </c>
      <c r="H50" s="5">
        <f t="shared" si="3"/>
        <v>309.98841922408803</v>
      </c>
      <c r="K50" s="1" t="s">
        <v>73</v>
      </c>
      <c r="L50" s="1">
        <v>16.59</v>
      </c>
      <c r="N50" s="1" t="s">
        <v>73</v>
      </c>
      <c r="O50" s="1">
        <v>17.130000000000003</v>
      </c>
    </row>
    <row r="51" spans="1:15" x14ac:dyDescent="0.15">
      <c r="A51" s="1" t="s">
        <v>74</v>
      </c>
      <c r="B51" s="5">
        <v>17.07</v>
      </c>
      <c r="C51" s="6">
        <v>3022</v>
      </c>
      <c r="D51" s="5">
        <f>IFERROR(C51/B51,"n/a")</f>
        <v>177.03573520796718</v>
      </c>
      <c r="F51" s="5">
        <v>18.489999999999998</v>
      </c>
      <c r="G51" s="6">
        <v>3254</v>
      </c>
      <c r="H51" s="5">
        <f t="shared" si="3"/>
        <v>175.98702001081668</v>
      </c>
      <c r="K51" s="1" t="s">
        <v>75</v>
      </c>
      <c r="L51" s="1">
        <v>15.617633333333332</v>
      </c>
      <c r="N51" s="1" t="s">
        <v>75</v>
      </c>
      <c r="O51" s="1">
        <v>16.376666666666669</v>
      </c>
    </row>
    <row r="52" spans="1:15" x14ac:dyDescent="0.15">
      <c r="A52" s="1" t="s">
        <v>76</v>
      </c>
      <c r="B52" s="5">
        <v>15.24</v>
      </c>
      <c r="C52" s="6">
        <v>2664</v>
      </c>
      <c r="D52" s="5">
        <f t="shared" si="2"/>
        <v>174.8031496062992</v>
      </c>
      <c r="F52" s="5">
        <v>13.573333333333334</v>
      </c>
      <c r="G52" s="6">
        <v>2744</v>
      </c>
      <c r="H52" s="5">
        <f t="shared" si="3"/>
        <v>202.16110019646365</v>
      </c>
      <c r="K52" s="1" t="s">
        <v>77</v>
      </c>
      <c r="L52" s="1">
        <v>12.57</v>
      </c>
      <c r="N52" s="1" t="s">
        <v>77</v>
      </c>
      <c r="O52" s="1">
        <v>12.443333333333333</v>
      </c>
    </row>
    <row r="53" spans="1:15" x14ac:dyDescent="0.15">
      <c r="A53" s="17" t="s">
        <v>78</v>
      </c>
      <c r="B53" s="18">
        <f>SUM(B46:B52)</f>
        <v>98.96</v>
      </c>
      <c r="C53" s="19">
        <f>SUM(C46:C52)</f>
        <v>23341</v>
      </c>
      <c r="D53" s="18">
        <f>IFERROR(C53/B53,"n/a")</f>
        <v>235.86297493936945</v>
      </c>
      <c r="E53" s="17"/>
      <c r="F53" s="18">
        <f>SUM(F46:F52)</f>
        <v>99.38</v>
      </c>
      <c r="G53" s="19">
        <f>SUM(G46:G52)</f>
        <v>24842</v>
      </c>
      <c r="H53" s="18">
        <f>IFERROR(G53/F53,"n/a")</f>
        <v>249.96981283960557</v>
      </c>
      <c r="K53" s="1" t="s">
        <v>79</v>
      </c>
      <c r="L53" s="1">
        <v>78.630966666666666</v>
      </c>
      <c r="N53" s="1" t="s">
        <v>66</v>
      </c>
      <c r="O53" s="1">
        <v>78.8</v>
      </c>
    </row>
    <row r="54" spans="1:15" x14ac:dyDescent="0.15">
      <c r="B54" s="5"/>
    </row>
    <row r="55" spans="1:15" x14ac:dyDescent="0.15">
      <c r="B55" s="5"/>
    </row>
    <row r="56" spans="1:15" x14ac:dyDescent="0.15">
      <c r="A56" s="15" t="s">
        <v>80</v>
      </c>
      <c r="B56" s="5"/>
      <c r="E56" s="12"/>
    </row>
    <row r="57" spans="1:15" x14ac:dyDescent="0.15">
      <c r="A57" s="1" t="s">
        <v>81</v>
      </c>
      <c r="B57" s="5">
        <v>18.079999999999998</v>
      </c>
      <c r="C57" s="38">
        <v>6034</v>
      </c>
      <c r="D57" s="5">
        <f>IFERROR(C57/B57,"n/a")</f>
        <v>333.7389380530974</v>
      </c>
      <c r="F57" s="5">
        <v>18.829999999999998</v>
      </c>
      <c r="G57" s="6">
        <v>5603</v>
      </c>
      <c r="H57" s="5">
        <f>IFERROR(G57/F57,"n/a")</f>
        <v>297.55708975039835</v>
      </c>
      <c r="K57" s="1" t="s">
        <v>82</v>
      </c>
      <c r="L57" s="1">
        <v>15.77</v>
      </c>
      <c r="N57" s="1" t="s">
        <v>82</v>
      </c>
      <c r="O57" s="1">
        <v>16.29</v>
      </c>
    </row>
    <row r="58" spans="1:15" x14ac:dyDescent="0.15">
      <c r="A58" s="1" t="s">
        <v>83</v>
      </c>
      <c r="B58" s="5">
        <v>32.24</v>
      </c>
      <c r="C58" s="38">
        <v>13236</v>
      </c>
      <c r="D58" s="5">
        <f>IFERROR(C58/B58,"n/a")</f>
        <v>410.54590570719603</v>
      </c>
      <c r="F58" s="5">
        <v>31.49</v>
      </c>
      <c r="G58" s="6">
        <v>14637</v>
      </c>
      <c r="H58" s="5">
        <f t="shared" ref="H58:H61" si="4">IFERROR(G58/F58,"n/a")</f>
        <v>464.81422673864722</v>
      </c>
      <c r="K58" s="1" t="s">
        <v>84</v>
      </c>
      <c r="L58" s="1">
        <v>20.974999999999998</v>
      </c>
      <c r="N58" s="1" t="s">
        <v>84</v>
      </c>
      <c r="O58" s="1">
        <v>22.25</v>
      </c>
    </row>
    <row r="59" spans="1:15" x14ac:dyDescent="0.15">
      <c r="A59" s="1" t="s">
        <v>85</v>
      </c>
      <c r="B59" s="5">
        <v>20.57</v>
      </c>
      <c r="C59" s="38">
        <v>5598</v>
      </c>
      <c r="D59" s="5">
        <f>IFERROR(C59/B59,"n/a")</f>
        <v>272.14389888186679</v>
      </c>
      <c r="F59" s="5">
        <v>21.07</v>
      </c>
      <c r="G59" s="6">
        <v>6151</v>
      </c>
      <c r="H59" s="5">
        <f t="shared" si="4"/>
        <v>291.93165638348364</v>
      </c>
      <c r="K59" s="1" t="s">
        <v>86</v>
      </c>
      <c r="L59" s="1">
        <v>16.329999999999998</v>
      </c>
      <c r="N59" s="1" t="s">
        <v>87</v>
      </c>
      <c r="O59" s="1">
        <v>16.5</v>
      </c>
    </row>
    <row r="60" spans="1:15" x14ac:dyDescent="0.15">
      <c r="A60" s="1" t="s">
        <v>88</v>
      </c>
      <c r="B60" s="5">
        <v>6.97</v>
      </c>
      <c r="C60" s="38">
        <v>2298</v>
      </c>
      <c r="D60" s="5">
        <f>IFERROR(C60/B60,"n/a")</f>
        <v>329.69870875179339</v>
      </c>
      <c r="F60" s="5">
        <v>6.97</v>
      </c>
      <c r="G60" s="6">
        <v>2316</v>
      </c>
      <c r="H60" s="5">
        <f t="shared" si="4"/>
        <v>332.28120516499285</v>
      </c>
      <c r="K60" s="1" t="s">
        <v>87</v>
      </c>
      <c r="L60" s="1">
        <v>5.7</v>
      </c>
      <c r="N60" s="1" t="s">
        <v>86</v>
      </c>
      <c r="O60" s="1">
        <v>5.75</v>
      </c>
    </row>
    <row r="61" spans="1:15" x14ac:dyDescent="0.15">
      <c r="A61" s="1" t="s">
        <v>89</v>
      </c>
      <c r="B61" s="5">
        <v>0</v>
      </c>
      <c r="C61" s="6">
        <v>0</v>
      </c>
      <c r="D61" s="5" t="str">
        <f t="shared" ref="D61" si="5">IFERROR(C61/B61,"n/a")</f>
        <v>n/a</v>
      </c>
      <c r="F61" s="5">
        <v>0</v>
      </c>
      <c r="G61" s="6">
        <v>0</v>
      </c>
      <c r="H61" s="5" t="str">
        <f t="shared" si="4"/>
        <v>n/a</v>
      </c>
      <c r="K61" s="1" t="s">
        <v>89</v>
      </c>
      <c r="L61" s="1">
        <v>1</v>
      </c>
      <c r="N61" s="1" t="s">
        <v>89</v>
      </c>
      <c r="O61" s="1">
        <v>0.5</v>
      </c>
    </row>
    <row r="62" spans="1:15" x14ac:dyDescent="0.15">
      <c r="A62" s="17" t="s">
        <v>90</v>
      </c>
      <c r="B62" s="18">
        <f>SUM(B57:B61)</f>
        <v>77.86</v>
      </c>
      <c r="C62" s="39">
        <f>SUM(C57:C61)</f>
        <v>27166</v>
      </c>
      <c r="D62" s="18">
        <f>IFERROR(C62/B62,"n/a")</f>
        <v>348.90829694323145</v>
      </c>
      <c r="E62" s="17"/>
      <c r="F62" s="18">
        <f>SUM(F57:F61)</f>
        <v>78.359999999999985</v>
      </c>
      <c r="G62" s="19">
        <f>SUM(G57:G61)</f>
        <v>28707</v>
      </c>
      <c r="H62" s="18">
        <f>IFERROR(G62/F62,"n/a")</f>
        <v>366.34762633996945</v>
      </c>
      <c r="K62" s="1" t="s">
        <v>91</v>
      </c>
      <c r="L62" s="1">
        <v>59.774999999999991</v>
      </c>
      <c r="N62" s="1" t="s">
        <v>92</v>
      </c>
      <c r="O62" s="1">
        <v>61.29</v>
      </c>
    </row>
    <row r="63" spans="1:15" x14ac:dyDescent="0.15">
      <c r="B63" s="5"/>
    </row>
    <row r="64" spans="1:15" x14ac:dyDescent="0.15">
      <c r="B64" s="5"/>
    </row>
    <row r="65" spans="1:15" x14ac:dyDescent="0.15">
      <c r="A65" s="15" t="s">
        <v>93</v>
      </c>
      <c r="B65" s="5"/>
      <c r="C65" s="30"/>
      <c r="E65" s="12"/>
    </row>
    <row r="66" spans="1:15" x14ac:dyDescent="0.15">
      <c r="A66" s="1" t="s">
        <v>94</v>
      </c>
      <c r="B66" s="5">
        <v>21.106666666666669</v>
      </c>
      <c r="C66" s="38">
        <v>2473</v>
      </c>
      <c r="D66" s="5">
        <f>IFERROR(C66/B66,"n/a")</f>
        <v>117.16677195198987</v>
      </c>
      <c r="F66" s="5">
        <v>19.11</v>
      </c>
      <c r="G66" s="6">
        <v>2254</v>
      </c>
      <c r="H66" s="5">
        <f>IFERROR(G66/F66,"n/a")</f>
        <v>117.94871794871796</v>
      </c>
      <c r="K66" s="1" t="s">
        <v>95</v>
      </c>
      <c r="L66" s="1">
        <v>18.465</v>
      </c>
      <c r="N66" s="1" t="s">
        <v>95</v>
      </c>
      <c r="O66" s="1">
        <v>19.324444444444442</v>
      </c>
    </row>
    <row r="67" spans="1:15" x14ac:dyDescent="0.15">
      <c r="A67" s="1" t="s">
        <v>159</v>
      </c>
      <c r="B67" s="5">
        <v>8.6466666666666665</v>
      </c>
      <c r="C67" s="38">
        <v>862</v>
      </c>
      <c r="D67" s="5">
        <f>IFERROR(C67/B67,"n/a")</f>
        <v>99.691595990747885</v>
      </c>
      <c r="F67" s="5">
        <v>8.98</v>
      </c>
      <c r="G67" s="6">
        <v>1172</v>
      </c>
      <c r="H67" s="5">
        <f t="shared" ref="H67:H69" si="6">IFERROR(G67/F67,"n/a")</f>
        <v>130.51224944320711</v>
      </c>
    </row>
    <row r="68" spans="1:15" x14ac:dyDescent="0.15">
      <c r="A68" s="1" t="s">
        <v>152</v>
      </c>
      <c r="B68" s="5">
        <v>46.657499999999999</v>
      </c>
      <c r="C68" s="38">
        <v>9237</v>
      </c>
      <c r="D68" s="5">
        <f>IFERROR(C68/B68,"n/a")</f>
        <v>197.97460215399454</v>
      </c>
      <c r="F68" s="5">
        <v>51.157499999999999</v>
      </c>
      <c r="G68" s="6">
        <v>8872</v>
      </c>
      <c r="H68" s="5">
        <f t="shared" si="6"/>
        <v>173.42520647021453</v>
      </c>
      <c r="K68" s="1" t="s">
        <v>96</v>
      </c>
      <c r="L68" s="1">
        <v>50.99</v>
      </c>
      <c r="N68" s="1" t="s">
        <v>96</v>
      </c>
      <c r="O68" s="1">
        <f>53.1455555555556+0.6</f>
        <v>53.745555555555605</v>
      </c>
    </row>
    <row r="69" spans="1:15" x14ac:dyDescent="0.15">
      <c r="A69" s="1" t="s">
        <v>97</v>
      </c>
      <c r="B69" s="5">
        <v>23.986666666666668</v>
      </c>
      <c r="C69" s="38">
        <v>8519</v>
      </c>
      <c r="D69" s="5">
        <f t="shared" ref="D69" si="7">IFERROR(C69/B69,"n/a")</f>
        <v>355.15564202334627</v>
      </c>
      <c r="F69" s="5">
        <v>10.153333333333334</v>
      </c>
      <c r="G69" s="6">
        <v>2867</v>
      </c>
      <c r="H69" s="5">
        <f t="shared" si="6"/>
        <v>282.37032173342084</v>
      </c>
      <c r="K69" s="1" t="s">
        <v>98</v>
      </c>
      <c r="L69" s="1">
        <v>26.366333333333337</v>
      </c>
      <c r="N69" s="1" t="s">
        <v>98</v>
      </c>
      <c r="O69" s="1">
        <v>9.3333333333333321</v>
      </c>
    </row>
    <row r="70" spans="1:15" x14ac:dyDescent="0.15">
      <c r="A70" s="17" t="s">
        <v>99</v>
      </c>
      <c r="B70" s="18">
        <f>SUM(B66:B69)</f>
        <v>100.39749999999999</v>
      </c>
      <c r="C70" s="39">
        <f>SUM(C66:C69)</f>
        <v>21091</v>
      </c>
      <c r="D70" s="18">
        <f>IFERROR(C70/B70,"n/a")</f>
        <v>210.07495206553949</v>
      </c>
      <c r="E70" s="17"/>
      <c r="F70" s="18">
        <f>SUM(F66:F69)</f>
        <v>89.400833333333338</v>
      </c>
      <c r="G70" s="19">
        <f>SUM(G66:G69)</f>
        <v>15165</v>
      </c>
      <c r="H70" s="18">
        <f>IFERROR(G70/F70,"n/a")</f>
        <v>169.62929130041664</v>
      </c>
      <c r="K70" s="1" t="s">
        <v>100</v>
      </c>
      <c r="L70" s="1">
        <v>95.821333333333342</v>
      </c>
      <c r="N70" s="1" t="s">
        <v>93</v>
      </c>
      <c r="O70" s="1">
        <v>82.403333333333322</v>
      </c>
    </row>
    <row r="71" spans="1:15" x14ac:dyDescent="0.15">
      <c r="B71" s="5"/>
    </row>
    <row r="72" spans="1:15" x14ac:dyDescent="0.15">
      <c r="B72" s="5"/>
    </row>
    <row r="73" spans="1:15" x14ac:dyDescent="0.15">
      <c r="A73" s="15" t="s">
        <v>101</v>
      </c>
      <c r="B73" s="5"/>
      <c r="E73" s="12"/>
    </row>
    <row r="74" spans="1:15" x14ac:dyDescent="0.15">
      <c r="A74" s="1" t="s">
        <v>160</v>
      </c>
      <c r="B74" s="5">
        <v>4.9399999999999995</v>
      </c>
      <c r="C74" s="6">
        <v>352</v>
      </c>
      <c r="D74" s="5">
        <f>IFERROR(C74/B74,"n/a")</f>
        <v>71.255060728744951</v>
      </c>
      <c r="F74" s="5">
        <v>4.9399999999999995</v>
      </c>
      <c r="G74" s="6">
        <v>341</v>
      </c>
      <c r="H74" s="5">
        <f>IFERROR(G74/F74,"n/a")</f>
        <v>69.028340080971674</v>
      </c>
    </row>
    <row r="75" spans="1:15" x14ac:dyDescent="0.15">
      <c r="A75" s="1" t="s">
        <v>102</v>
      </c>
      <c r="B75" s="5">
        <v>4</v>
      </c>
      <c r="C75" s="6">
        <v>883</v>
      </c>
      <c r="D75" s="5">
        <f>IFERROR(C75/B75,"n/a")</f>
        <v>220.75</v>
      </c>
      <c r="F75" s="5">
        <v>2.0833333333333335</v>
      </c>
      <c r="G75" s="6">
        <v>609</v>
      </c>
      <c r="H75" s="5">
        <f>IFERROR(G75/F75,"n/a")</f>
        <v>292.32</v>
      </c>
      <c r="K75" s="1" t="s">
        <v>103</v>
      </c>
      <c r="L75" s="1">
        <v>2.8333333333333335</v>
      </c>
      <c r="N75" s="1" t="s">
        <v>103</v>
      </c>
      <c r="O75" s="1">
        <v>3</v>
      </c>
    </row>
    <row r="76" spans="1:15" x14ac:dyDescent="0.15">
      <c r="A76" s="1" t="s">
        <v>104</v>
      </c>
      <c r="B76" s="5">
        <v>8.0299999999999994</v>
      </c>
      <c r="C76" s="6">
        <v>1080</v>
      </c>
      <c r="D76" s="5">
        <f>IFERROR(C76/B76,"n/a")</f>
        <v>134.49564134495643</v>
      </c>
      <c r="F76" s="5">
        <v>8.0299999999999994</v>
      </c>
      <c r="G76" s="6">
        <v>1098</v>
      </c>
      <c r="H76" s="5">
        <f t="shared" ref="H76:H82" si="8">IFERROR(G76/F76,"n/a")</f>
        <v>136.73723536737236</v>
      </c>
      <c r="K76" s="1" t="s">
        <v>105</v>
      </c>
      <c r="L76" s="1">
        <v>7.38</v>
      </c>
      <c r="N76" s="1" t="s">
        <v>105</v>
      </c>
      <c r="O76" s="1">
        <v>7.1966666666666663</v>
      </c>
    </row>
    <row r="77" spans="1:15" x14ac:dyDescent="0.15">
      <c r="A77" s="1" t="s">
        <v>106</v>
      </c>
      <c r="B77" s="5">
        <v>8.9499999999999993</v>
      </c>
      <c r="C77" s="6">
        <v>1308</v>
      </c>
      <c r="D77" s="5">
        <f>IFERROR(C77/B77,"n/a")</f>
        <v>146.14525139664806</v>
      </c>
      <c r="F77" s="5">
        <v>9.120000000000001</v>
      </c>
      <c r="G77" s="6">
        <v>1446</v>
      </c>
      <c r="H77" s="5">
        <f t="shared" si="8"/>
        <v>158.55263157894734</v>
      </c>
      <c r="K77" s="1" t="s">
        <v>107</v>
      </c>
      <c r="L77" s="1">
        <v>8.4333333333333336</v>
      </c>
      <c r="N77" s="1" t="s">
        <v>107</v>
      </c>
      <c r="O77" s="1">
        <v>9.5</v>
      </c>
    </row>
    <row r="78" spans="1:15" x14ac:dyDescent="0.15">
      <c r="A78" s="1" t="s">
        <v>108</v>
      </c>
      <c r="B78" s="5">
        <v>15.253333333333334</v>
      </c>
      <c r="C78" s="6">
        <v>4157</v>
      </c>
      <c r="D78" s="5">
        <f t="shared" ref="D78:D82" si="9">IFERROR(C78/B78,"n/a")</f>
        <v>272.5305944055944</v>
      </c>
      <c r="F78" s="5">
        <v>15.503333333333334</v>
      </c>
      <c r="G78" s="6">
        <v>3630</v>
      </c>
      <c r="H78" s="5">
        <f t="shared" si="8"/>
        <v>234.14319501182541</v>
      </c>
      <c r="K78" s="1" t="s">
        <v>109</v>
      </c>
      <c r="L78" s="1">
        <v>14.25</v>
      </c>
      <c r="N78" s="1" t="s">
        <v>109</v>
      </c>
      <c r="O78" s="1">
        <v>14.75</v>
      </c>
    </row>
    <row r="79" spans="1:15" x14ac:dyDescent="0.15">
      <c r="A79" s="1" t="s">
        <v>110</v>
      </c>
      <c r="B79" s="5">
        <v>10.08</v>
      </c>
      <c r="C79" s="6">
        <v>1350</v>
      </c>
      <c r="D79" s="5">
        <f t="shared" si="9"/>
        <v>133.92857142857142</v>
      </c>
      <c r="F79" s="5">
        <v>10.08</v>
      </c>
      <c r="G79" s="6">
        <v>1219</v>
      </c>
      <c r="H79" s="5">
        <f t="shared" si="8"/>
        <v>120.93253968253968</v>
      </c>
      <c r="K79" s="1" t="s">
        <v>111</v>
      </c>
      <c r="L79" s="1">
        <v>10.455633333333335</v>
      </c>
      <c r="N79" s="1" t="s">
        <v>111</v>
      </c>
      <c r="O79" s="1">
        <v>10.665000000000001</v>
      </c>
    </row>
    <row r="80" spans="1:15" x14ac:dyDescent="0.15">
      <c r="A80" s="1" t="s">
        <v>112</v>
      </c>
      <c r="B80" s="5">
        <v>11.656666666666666</v>
      </c>
      <c r="C80" s="6">
        <v>4096</v>
      </c>
      <c r="D80" s="5">
        <f t="shared" si="9"/>
        <v>351.38690305976553</v>
      </c>
      <c r="F80" s="5">
        <v>11.91</v>
      </c>
      <c r="G80" s="6">
        <v>4714</v>
      </c>
      <c r="H80" s="5">
        <f t="shared" si="8"/>
        <v>395.80184718723763</v>
      </c>
      <c r="K80" s="1" t="s">
        <v>113</v>
      </c>
      <c r="L80" s="1">
        <v>10.08</v>
      </c>
      <c r="N80" s="1" t="s">
        <v>113</v>
      </c>
      <c r="O80" s="1">
        <v>10.345600000000001</v>
      </c>
    </row>
    <row r="81" spans="1:15" x14ac:dyDescent="0.15">
      <c r="A81" s="1" t="s">
        <v>114</v>
      </c>
      <c r="B81" s="5">
        <v>12.253399999999999</v>
      </c>
      <c r="C81" s="6">
        <v>2439</v>
      </c>
      <c r="D81" s="5">
        <f t="shared" si="9"/>
        <v>199.04679517521669</v>
      </c>
      <c r="F81" s="5">
        <v>12.503399999999999</v>
      </c>
      <c r="G81" s="6">
        <v>2369</v>
      </c>
      <c r="H81" s="5">
        <f t="shared" si="8"/>
        <v>189.4684645776349</v>
      </c>
      <c r="K81" s="1" t="s">
        <v>115</v>
      </c>
      <c r="L81" s="1">
        <v>9.17</v>
      </c>
      <c r="N81" s="1" t="s">
        <v>115</v>
      </c>
      <c r="O81" s="1">
        <v>8.57</v>
      </c>
    </row>
    <row r="82" spans="1:15" x14ac:dyDescent="0.15">
      <c r="A82" s="1" t="s">
        <v>157</v>
      </c>
      <c r="B82" s="5">
        <v>0.16666666666666666</v>
      </c>
      <c r="C82" s="6">
        <v>30</v>
      </c>
      <c r="D82" s="5">
        <f t="shared" si="9"/>
        <v>180</v>
      </c>
      <c r="F82" s="5">
        <v>0.17</v>
      </c>
      <c r="G82" s="6">
        <v>30</v>
      </c>
      <c r="H82" s="5">
        <f t="shared" si="8"/>
        <v>176.47058823529412</v>
      </c>
      <c r="K82" s="1" t="s">
        <v>116</v>
      </c>
      <c r="L82" s="1">
        <v>1.1666666666666665</v>
      </c>
      <c r="N82" s="1" t="s">
        <v>116</v>
      </c>
      <c r="O82" s="1">
        <v>0.66666666666666663</v>
      </c>
    </row>
    <row r="83" spans="1:15" x14ac:dyDescent="0.15">
      <c r="A83" s="17" t="s">
        <v>117</v>
      </c>
      <c r="B83" s="18">
        <f>SUM(B74:B82)</f>
        <v>75.330066666666667</v>
      </c>
      <c r="C83" s="19">
        <f>SUM(C74:C82)</f>
        <v>15695</v>
      </c>
      <c r="D83" s="18">
        <f>IFERROR(C83/B83,"n/a")</f>
        <v>208.34974259945784</v>
      </c>
      <c r="E83" s="17"/>
      <c r="F83" s="18">
        <f>SUM(F74:F82)</f>
        <v>74.340066666666658</v>
      </c>
      <c r="G83" s="19">
        <f>SUM(G74:G82)</f>
        <v>15456</v>
      </c>
      <c r="H83" s="18">
        <f>IFERROR(G83/F83,"n/a")</f>
        <v>207.90941807065013</v>
      </c>
      <c r="K83" s="1" t="s">
        <v>118</v>
      </c>
      <c r="L83" s="1">
        <v>63.768966666666664</v>
      </c>
      <c r="N83" s="1" t="s">
        <v>101</v>
      </c>
      <c r="O83" s="21">
        <v>64.693933333333334</v>
      </c>
    </row>
    <row r="84" spans="1:15" x14ac:dyDescent="0.15">
      <c r="B84" s="5"/>
    </row>
    <row r="85" spans="1:15" x14ac:dyDescent="0.15">
      <c r="B85" s="5"/>
    </row>
    <row r="86" spans="1:15" x14ac:dyDescent="0.15">
      <c r="A86" s="17" t="s">
        <v>119</v>
      </c>
      <c r="B86" s="18">
        <v>42.543333333333329</v>
      </c>
      <c r="C86" s="19">
        <v>10182</v>
      </c>
      <c r="D86" s="18">
        <f>IFERROR(C86/B86,"n/a")</f>
        <v>239.33244534983939</v>
      </c>
      <c r="E86" s="17"/>
      <c r="F86" s="18">
        <v>42.626666666666701</v>
      </c>
      <c r="G86" s="19">
        <v>10525</v>
      </c>
      <c r="H86" s="18">
        <f>IFERROR(G86/F86,"n/a")</f>
        <v>246.91116671879868</v>
      </c>
      <c r="K86" s="1" t="s">
        <v>120</v>
      </c>
      <c r="L86" s="1">
        <v>27.333333333333332</v>
      </c>
      <c r="N86" s="1" t="s">
        <v>119</v>
      </c>
      <c r="O86" s="1">
        <v>30.529166666666665</v>
      </c>
    </row>
    <row r="87" spans="1:15" x14ac:dyDescent="0.15">
      <c r="A87" s="22"/>
      <c r="B87" s="23"/>
      <c r="C87" s="24"/>
      <c r="D87" s="23"/>
      <c r="E87" s="25"/>
      <c r="F87" s="23"/>
      <c r="G87" s="24"/>
      <c r="H87" s="23"/>
    </row>
    <row r="88" spans="1:15" x14ac:dyDescent="0.15">
      <c r="B88" s="5"/>
    </row>
    <row r="89" spans="1:15" x14ac:dyDescent="0.15">
      <c r="A89" s="17" t="s">
        <v>121</v>
      </c>
      <c r="B89" s="18">
        <v>31.86</v>
      </c>
      <c r="C89" s="19">
        <v>7218</v>
      </c>
      <c r="D89" s="18">
        <f>IFERROR(C89/B89,"n/a")</f>
        <v>226.55367231638419</v>
      </c>
      <c r="E89" s="17"/>
      <c r="F89" s="18">
        <v>32.61333333333333</v>
      </c>
      <c r="G89" s="19">
        <v>6805</v>
      </c>
      <c r="H89" s="18">
        <f>IFERROR(G89/F89,"n/a")</f>
        <v>208.65699100572365</v>
      </c>
      <c r="K89" s="1" t="s">
        <v>122</v>
      </c>
      <c r="L89" s="1">
        <v>35.990833333333335</v>
      </c>
      <c r="N89" s="1" t="s">
        <v>121</v>
      </c>
      <c r="O89" s="1">
        <v>36.245000000000005</v>
      </c>
    </row>
    <row r="90" spans="1:15" x14ac:dyDescent="0.15">
      <c r="B90" s="5"/>
    </row>
    <row r="91" spans="1:15" x14ac:dyDescent="0.15">
      <c r="B91" s="5"/>
      <c r="N91" s="1" t="s">
        <v>123</v>
      </c>
      <c r="O91" s="1">
        <v>57.075000000000017</v>
      </c>
    </row>
    <row r="92" spans="1:15" x14ac:dyDescent="0.15">
      <c r="A92" s="15" t="s">
        <v>123</v>
      </c>
      <c r="B92" s="5"/>
      <c r="E92" s="12"/>
    </row>
    <row r="93" spans="1:15" x14ac:dyDescent="0.15">
      <c r="A93" s="1" t="s">
        <v>150</v>
      </c>
      <c r="B93" s="5">
        <v>14.39</v>
      </c>
      <c r="C93" s="6">
        <v>1290</v>
      </c>
      <c r="D93" s="5">
        <f>IFERROR(C93/B93,"n/a")</f>
        <v>89.645587213342594</v>
      </c>
      <c r="F93" s="5">
        <v>14.39</v>
      </c>
      <c r="G93" s="6">
        <v>881</v>
      </c>
      <c r="H93" s="5">
        <f>IFERROR(G93/F93,"n/a")</f>
        <v>61.223071577484362</v>
      </c>
      <c r="K93" s="1" t="s">
        <v>124</v>
      </c>
      <c r="L93" s="1">
        <v>5.35</v>
      </c>
      <c r="N93" s="1" t="s">
        <v>124</v>
      </c>
      <c r="O93" s="1">
        <v>5.54</v>
      </c>
    </row>
    <row r="94" spans="1:15" x14ac:dyDescent="0.15">
      <c r="A94" s="1" t="s">
        <v>149</v>
      </c>
      <c r="B94" s="5">
        <v>5</v>
      </c>
      <c r="C94" s="6">
        <v>475</v>
      </c>
      <c r="D94" s="5">
        <f t="shared" ref="D94:D96" si="10">IFERROR(C94/B94,"n/a")</f>
        <v>95</v>
      </c>
      <c r="F94" s="5">
        <v>5</v>
      </c>
      <c r="G94" s="6">
        <v>482</v>
      </c>
      <c r="H94" s="5">
        <f t="shared" ref="H94:H96" si="11">IFERROR(G94/F94,"n/a")</f>
        <v>96.4</v>
      </c>
      <c r="K94" s="1" t="s">
        <v>125</v>
      </c>
      <c r="L94" s="1">
        <v>4.333333333333333</v>
      </c>
      <c r="N94" s="1" t="s">
        <v>125</v>
      </c>
      <c r="O94" s="21">
        <v>4.833333333333333</v>
      </c>
    </row>
    <row r="95" spans="1:15" x14ac:dyDescent="0.15">
      <c r="A95" s="1" t="s">
        <v>126</v>
      </c>
      <c r="B95" s="5">
        <v>7.05</v>
      </c>
      <c r="C95" s="6">
        <v>497</v>
      </c>
      <c r="D95" s="5">
        <f t="shared" si="10"/>
        <v>70.496453900709227</v>
      </c>
      <c r="F95" s="5">
        <v>7.55</v>
      </c>
      <c r="G95" s="6">
        <v>408</v>
      </c>
      <c r="H95" s="5">
        <f t="shared" si="11"/>
        <v>54.039735099337747</v>
      </c>
      <c r="K95" s="1" t="s">
        <v>127</v>
      </c>
      <c r="L95" s="1">
        <v>8.8650000000000002</v>
      </c>
      <c r="N95" s="1" t="s">
        <v>127</v>
      </c>
      <c r="O95" s="1">
        <v>8</v>
      </c>
    </row>
    <row r="96" spans="1:15" x14ac:dyDescent="0.15">
      <c r="A96" s="1" t="s">
        <v>128</v>
      </c>
      <c r="B96" s="5">
        <v>25.51</v>
      </c>
      <c r="C96" s="6">
        <v>6876</v>
      </c>
      <c r="D96" s="5">
        <f t="shared" si="10"/>
        <v>269.54135633085065</v>
      </c>
      <c r="F96" s="5">
        <v>26.17</v>
      </c>
      <c r="G96" s="6">
        <v>6657</v>
      </c>
      <c r="H96" s="5">
        <f t="shared" si="11"/>
        <v>254.37523882307985</v>
      </c>
      <c r="K96" s="1" t="s">
        <v>129</v>
      </c>
      <c r="L96" s="1">
        <v>23.893333333333338</v>
      </c>
      <c r="N96" s="1" t="s">
        <v>129</v>
      </c>
      <c r="O96" s="1">
        <v>24.51666666666668</v>
      </c>
    </row>
    <row r="97" spans="1:15" x14ac:dyDescent="0.15">
      <c r="A97" s="17" t="s">
        <v>130</v>
      </c>
      <c r="B97" s="18">
        <f>SUM(B93:B96)</f>
        <v>51.95</v>
      </c>
      <c r="C97" s="19">
        <f>SUM(C93:C96)</f>
        <v>9138</v>
      </c>
      <c r="D97" s="18">
        <f>IFERROR(C97/B97,"n/a")</f>
        <v>175.89990375360924</v>
      </c>
      <c r="E97" s="17"/>
      <c r="F97" s="18">
        <f>SUM(F93:F96)</f>
        <v>53.11</v>
      </c>
      <c r="G97" s="19">
        <f>SUM(G93:G96)</f>
        <v>8428</v>
      </c>
      <c r="H97" s="18">
        <f>IFERROR(G97/F97,"n/a")</f>
        <v>158.689512332894</v>
      </c>
      <c r="K97" s="1" t="s">
        <v>131</v>
      </c>
      <c r="L97" s="1">
        <v>52.69166666666667</v>
      </c>
    </row>
    <row r="98" spans="1:15" x14ac:dyDescent="0.15">
      <c r="B98" s="5"/>
    </row>
    <row r="99" spans="1:15" x14ac:dyDescent="0.15">
      <c r="B99" s="5"/>
    </row>
    <row r="100" spans="1:15" x14ac:dyDescent="0.15">
      <c r="A100" s="15" t="s">
        <v>132</v>
      </c>
      <c r="B100" s="5"/>
      <c r="E100" s="12"/>
    </row>
    <row r="101" spans="1:15" x14ac:dyDescent="0.15">
      <c r="A101" s="1" t="s">
        <v>133</v>
      </c>
      <c r="B101" s="35">
        <v>3.19</v>
      </c>
      <c r="C101" s="6">
        <v>321</v>
      </c>
      <c r="D101" s="5">
        <f>IFERROR(C101/B101,"n/a")</f>
        <v>100.6269592476489</v>
      </c>
      <c r="F101" s="5">
        <v>2.94</v>
      </c>
      <c r="G101" s="6">
        <v>297</v>
      </c>
      <c r="H101" s="5">
        <f>IFERROR(G101/F101,"n/a")</f>
        <v>101.0204081632653</v>
      </c>
      <c r="I101" s="26"/>
      <c r="K101" s="1" t="s">
        <v>134</v>
      </c>
      <c r="L101" s="1">
        <v>1.0833333333333335</v>
      </c>
      <c r="N101" s="16" t="s">
        <v>134</v>
      </c>
      <c r="O101" s="21">
        <v>1.0833333333333333</v>
      </c>
    </row>
    <row r="102" spans="1:15" x14ac:dyDescent="0.15">
      <c r="A102" s="1" t="s">
        <v>135</v>
      </c>
      <c r="B102" s="5">
        <v>3.63</v>
      </c>
      <c r="C102" s="6">
        <v>1827</v>
      </c>
      <c r="D102" s="5">
        <f t="shared" ref="D102:D108" si="12">IFERROR(C102/B102,"n/a")</f>
        <v>503.30578512396698</v>
      </c>
      <c r="F102" s="5">
        <v>3.71</v>
      </c>
      <c r="G102" s="6">
        <v>1864</v>
      </c>
      <c r="H102" s="5">
        <f t="shared" ref="H102:H108" si="13">IFERROR(G102/F102,"n/a")</f>
        <v>502.42587601078168</v>
      </c>
      <c r="K102" s="1" t="s">
        <v>136</v>
      </c>
      <c r="L102" s="1">
        <v>1.5</v>
      </c>
      <c r="N102" s="1" t="s">
        <v>136</v>
      </c>
      <c r="O102" s="1">
        <v>2.0833333333333335</v>
      </c>
    </row>
    <row r="103" spans="1:15" x14ac:dyDescent="0.15">
      <c r="A103" s="1" t="s">
        <v>137</v>
      </c>
      <c r="B103" s="5">
        <v>4.5</v>
      </c>
      <c r="C103" s="6">
        <v>1760</v>
      </c>
      <c r="D103" s="5">
        <f t="shared" si="12"/>
        <v>391.11111111111109</v>
      </c>
      <c r="F103" s="5">
        <v>4</v>
      </c>
      <c r="G103" s="6">
        <v>555</v>
      </c>
      <c r="H103" s="5">
        <f t="shared" si="13"/>
        <v>138.75</v>
      </c>
      <c r="K103" s="1" t="s">
        <v>138</v>
      </c>
      <c r="L103" s="1">
        <v>5</v>
      </c>
      <c r="N103" s="1" t="s">
        <v>138</v>
      </c>
      <c r="O103" s="1">
        <v>3.5</v>
      </c>
    </row>
    <row r="104" spans="1:15" x14ac:dyDescent="0.15">
      <c r="A104" s="1" t="s">
        <v>139</v>
      </c>
      <c r="B104" s="5">
        <v>0.5</v>
      </c>
      <c r="C104" s="6">
        <v>153</v>
      </c>
      <c r="D104" s="5">
        <f t="shared" si="12"/>
        <v>306</v>
      </c>
      <c r="F104" s="5">
        <v>0.91666666666666663</v>
      </c>
      <c r="G104" s="6">
        <v>13</v>
      </c>
      <c r="H104" s="5">
        <f t="shared" si="13"/>
        <v>14.181818181818182</v>
      </c>
      <c r="K104" s="1" t="s">
        <v>140</v>
      </c>
      <c r="L104" s="1">
        <v>8.3333333333333329E-2</v>
      </c>
      <c r="N104" s="1" t="s">
        <v>140</v>
      </c>
      <c r="O104" s="1">
        <v>8.3333333333333329E-2</v>
      </c>
    </row>
    <row r="105" spans="1:15" x14ac:dyDescent="0.15">
      <c r="A105" s="1" t="s">
        <v>151</v>
      </c>
      <c r="B105" s="5">
        <v>0.5</v>
      </c>
      <c r="C105" s="6">
        <v>147</v>
      </c>
      <c r="D105" s="5">
        <f t="shared" si="12"/>
        <v>294</v>
      </c>
      <c r="F105" s="5">
        <v>1</v>
      </c>
      <c r="G105" s="6">
        <v>282</v>
      </c>
      <c r="H105" s="5">
        <f t="shared" si="13"/>
        <v>282</v>
      </c>
      <c r="K105" s="1" t="s">
        <v>141</v>
      </c>
      <c r="L105" s="1">
        <v>1</v>
      </c>
      <c r="N105" s="1" t="s">
        <v>141</v>
      </c>
      <c r="O105" s="1">
        <v>0.5</v>
      </c>
    </row>
    <row r="106" spans="1:15" x14ac:dyDescent="0.15">
      <c r="A106" s="1" t="s">
        <v>162</v>
      </c>
      <c r="B106" s="5">
        <v>0.08</v>
      </c>
      <c r="C106" s="6">
        <v>34</v>
      </c>
      <c r="D106" s="5">
        <f t="shared" ref="D106" si="14">IFERROR(C106/B106,"n/a")</f>
        <v>425</v>
      </c>
      <c r="F106" s="5">
        <v>0.08</v>
      </c>
      <c r="G106" s="6">
        <v>9</v>
      </c>
      <c r="H106" s="5">
        <f t="shared" ref="H106" si="15">IFERROR(G106/F106,"n/a")</f>
        <v>112.5</v>
      </c>
    </row>
    <row r="107" spans="1:15" x14ac:dyDescent="0.15">
      <c r="A107" s="1" t="s">
        <v>153</v>
      </c>
      <c r="B107" s="5">
        <v>0.03</v>
      </c>
      <c r="C107" s="6">
        <v>0</v>
      </c>
      <c r="D107" s="5">
        <f t="shared" si="12"/>
        <v>0</v>
      </c>
      <c r="F107" s="5">
        <v>0.03</v>
      </c>
      <c r="G107" s="6">
        <v>0</v>
      </c>
      <c r="H107" s="5">
        <f t="shared" si="13"/>
        <v>0</v>
      </c>
      <c r="K107" s="1" t="s">
        <v>140</v>
      </c>
      <c r="L107" s="1">
        <v>8.3333333333333329E-2</v>
      </c>
      <c r="N107" s="1" t="s">
        <v>140</v>
      </c>
      <c r="O107" s="1">
        <v>8.3333333333333329E-2</v>
      </c>
    </row>
    <row r="108" spans="1:15" x14ac:dyDescent="0.15">
      <c r="A108" s="1" t="s">
        <v>154</v>
      </c>
      <c r="B108" s="5">
        <v>17.07</v>
      </c>
      <c r="C108" s="6">
        <v>0</v>
      </c>
      <c r="D108" s="5">
        <f t="shared" si="12"/>
        <v>0</v>
      </c>
      <c r="F108" s="5">
        <v>17.07</v>
      </c>
      <c r="G108" s="6">
        <v>0</v>
      </c>
      <c r="H108" s="5">
        <f t="shared" si="13"/>
        <v>0</v>
      </c>
      <c r="K108" s="1" t="s">
        <v>141</v>
      </c>
      <c r="L108" s="1">
        <v>1</v>
      </c>
      <c r="N108" s="1" t="s">
        <v>141</v>
      </c>
      <c r="O108" s="1">
        <v>0.5</v>
      </c>
    </row>
    <row r="109" spans="1:15" x14ac:dyDescent="0.15">
      <c r="A109" s="17" t="s">
        <v>142</v>
      </c>
      <c r="B109" s="18">
        <f>SUM(B101:B108)</f>
        <v>29.5</v>
      </c>
      <c r="C109" s="19">
        <f>SUM(C101:C108)</f>
        <v>4242</v>
      </c>
      <c r="D109" s="18">
        <f>IFERROR(C109/B109,"n/a")</f>
        <v>143.79661016949152</v>
      </c>
      <c r="E109" s="17"/>
      <c r="F109" s="18">
        <f>SUM(F101:F108)</f>
        <v>29.746666666666666</v>
      </c>
      <c r="G109" s="19">
        <f>SUM(G101:G108)</f>
        <v>3020</v>
      </c>
      <c r="H109" s="18">
        <f>IFERROR(G109/F109,"n/a")</f>
        <v>101.52398027790228</v>
      </c>
      <c r="K109" s="1" t="s">
        <v>143</v>
      </c>
      <c r="L109" s="1">
        <v>8.6666666666666679</v>
      </c>
      <c r="N109" s="1" t="s">
        <v>144</v>
      </c>
      <c r="O109" s="1">
        <v>15.520000000000001</v>
      </c>
    </row>
    <row r="110" spans="1:15" x14ac:dyDescent="0.15">
      <c r="B110" s="5"/>
      <c r="F110" s="23"/>
    </row>
    <row r="111" spans="1:15" x14ac:dyDescent="0.15">
      <c r="B111" s="5"/>
    </row>
    <row r="112" spans="1:15" x14ac:dyDescent="0.15">
      <c r="A112" s="17" t="s">
        <v>145</v>
      </c>
      <c r="B112" s="36">
        <f>B109+B97+B89+B86+B83+B70+B62+B53+B42+B39</f>
        <v>1067.6747</v>
      </c>
      <c r="C112" s="19">
        <f>C109+C97+C89+C86+C83+C70+C62+C53+C42+C39</f>
        <v>254667</v>
      </c>
      <c r="D112" s="18">
        <f>IFERROR(C112/B112,"n/a")</f>
        <v>238.52489901652629</v>
      </c>
      <c r="E112" s="17"/>
      <c r="F112" s="36">
        <f>F109+F97+F89+F86+F83+F70+F62+F53+F42+F39</f>
        <v>1061.8547000000001</v>
      </c>
      <c r="G112" s="19">
        <f>G109+G97+G89+G86+G83+G70+G62+G53+G42+G39</f>
        <v>236288</v>
      </c>
      <c r="H112" s="18">
        <f>IFERROR(G112/F112,"n/a")</f>
        <v>222.52385378150134</v>
      </c>
      <c r="K112" s="1" t="s">
        <v>146</v>
      </c>
      <c r="L112" s="1">
        <v>963.23889999999994</v>
      </c>
      <c r="N112" s="1" t="s">
        <v>146</v>
      </c>
      <c r="O112" s="21">
        <v>973.14336666666691</v>
      </c>
    </row>
  </sheetData>
  <sheetProtection algorithmName="SHA-512" hashValue="ikp6zzOoYYbFBKIEoMBTELfz284/WxUGND8hiDTjyh8Kg0DOI4DS9x64IoLYbpjNYoQlM6bmJhiDt5l07r0wiA==" saltValue="ZlqfpI69TBSw0HJqEmTusQ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12:G12 A75:C75 A101:C103 E13:G35 E75:G75 E101:G103 E93:G94 A107:C108 A93:D96 E107:G108 A13:C35 A57:B57 A58 B57:B60">
    <cfRule type="expression" dxfId="168" priority="111">
      <formula>MOD(ROW(),2)=0</formula>
    </cfRule>
  </conditionalFormatting>
  <conditionalFormatting sqref="A46:C46 E46:G46 E48:G52 A48:C52">
    <cfRule type="expression" dxfId="167" priority="110">
      <formula>MOD(ROW(),2)=0</formula>
    </cfRule>
  </conditionalFormatting>
  <conditionalFormatting sqref="E57:G61 A60:B61 A59">
    <cfRule type="expression" dxfId="166" priority="109">
      <formula>MOD(ROW(),2)=0</formula>
    </cfRule>
  </conditionalFormatting>
  <conditionalFormatting sqref="A66:B69 E66:G68 E69 G69">
    <cfRule type="expression" dxfId="165" priority="108">
      <formula>MOD(ROW(),2)=0</formula>
    </cfRule>
  </conditionalFormatting>
  <conditionalFormatting sqref="A76:C82 E76:G82">
    <cfRule type="expression" dxfId="164" priority="107">
      <formula>MOD(ROW(),2)=0</formula>
    </cfRule>
  </conditionalFormatting>
  <conditionalFormatting sqref="E95:G96">
    <cfRule type="expression" dxfId="163" priority="106">
      <formula>MOD(ROW(),2)=0</formula>
    </cfRule>
  </conditionalFormatting>
  <conditionalFormatting sqref="C57:C60">
    <cfRule type="expression" dxfId="162" priority="42">
      <formula>MOD(ROW(),2)=0</formula>
    </cfRule>
  </conditionalFormatting>
  <conditionalFormatting sqref="C66:C69">
    <cfRule type="expression" dxfId="161" priority="41">
      <formula>MOD(ROW(),2)=0</formula>
    </cfRule>
  </conditionalFormatting>
  <conditionalFormatting sqref="D46 D48:D52">
    <cfRule type="expression" dxfId="160" priority="39">
      <formula>MOD(ROW(),2)=0</formula>
    </cfRule>
  </conditionalFormatting>
  <conditionalFormatting sqref="D57:D61">
    <cfRule type="expression" dxfId="159" priority="36">
      <formula>MOD(ROW(),2)=0</formula>
    </cfRule>
  </conditionalFormatting>
  <conditionalFormatting sqref="D66:D69">
    <cfRule type="expression" dxfId="158" priority="35">
      <formula>MOD(ROW(),2)=0</formula>
    </cfRule>
  </conditionalFormatting>
  <conditionalFormatting sqref="D101:D105 D107:D108">
    <cfRule type="expression" dxfId="157" priority="32">
      <formula>MOD(ROW(),2)=0</formula>
    </cfRule>
  </conditionalFormatting>
  <conditionalFormatting sqref="D75:D82">
    <cfRule type="expression" dxfId="156" priority="34">
      <formula>MOD(ROW(),2)=0</formula>
    </cfRule>
  </conditionalFormatting>
  <conditionalFormatting sqref="E104:G105 A104:C105 A106">
    <cfRule type="expression" dxfId="155" priority="31">
      <formula>MOD(ROW(),2)=0</formula>
    </cfRule>
  </conditionalFormatting>
  <conditionalFormatting sqref="D13:D35 D37">
    <cfRule type="expression" dxfId="154" priority="29">
      <formula>MOD(ROW(),2)=0</formula>
    </cfRule>
  </conditionalFormatting>
  <conditionalFormatting sqref="H12 H93:H96">
    <cfRule type="expression" dxfId="153" priority="28">
      <formula>MOD(ROW(),2)=0</formula>
    </cfRule>
  </conditionalFormatting>
  <conditionalFormatting sqref="H46 H48:H52">
    <cfRule type="expression" dxfId="152" priority="27">
      <formula>MOD(ROW(),2)=0</formula>
    </cfRule>
  </conditionalFormatting>
  <conditionalFormatting sqref="H57:H61">
    <cfRule type="expression" dxfId="151" priority="26">
      <formula>MOD(ROW(),2)=0</formula>
    </cfRule>
  </conditionalFormatting>
  <conditionalFormatting sqref="H66:H69">
    <cfRule type="expression" dxfId="150" priority="25">
      <formula>MOD(ROW(),2)=0</formula>
    </cfRule>
  </conditionalFormatting>
  <conditionalFormatting sqref="H101:H105 H107:H108">
    <cfRule type="expression" dxfId="149" priority="23">
      <formula>MOD(ROW(),2)=0</formula>
    </cfRule>
  </conditionalFormatting>
  <conditionalFormatting sqref="H75:H82">
    <cfRule type="expression" dxfId="148" priority="24">
      <formula>MOD(ROW(),2)=0</formula>
    </cfRule>
  </conditionalFormatting>
  <conditionalFormatting sqref="H13:H35 H37">
    <cfRule type="expression" dxfId="147" priority="22">
      <formula>MOD(ROW(),2)=0</formula>
    </cfRule>
  </conditionalFormatting>
  <conditionalFormatting sqref="A38:C38 E38:G38">
    <cfRule type="expression" dxfId="146" priority="21">
      <formula>MOD(ROW(),2)=0</formula>
    </cfRule>
  </conditionalFormatting>
  <conditionalFormatting sqref="D38">
    <cfRule type="expression" dxfId="145" priority="20">
      <formula>MOD(ROW(),2)=0</formula>
    </cfRule>
  </conditionalFormatting>
  <conditionalFormatting sqref="H38">
    <cfRule type="expression" dxfId="144" priority="19">
      <formula>MOD(ROW(),2)=0</formula>
    </cfRule>
  </conditionalFormatting>
  <conditionalFormatting sqref="A36:C36 E36:G36">
    <cfRule type="expression" dxfId="143" priority="18">
      <formula>MOD(ROW(),2)=0</formula>
    </cfRule>
  </conditionalFormatting>
  <conditionalFormatting sqref="D36">
    <cfRule type="expression" dxfId="142" priority="17">
      <formula>MOD(ROW(),2)=0</formula>
    </cfRule>
  </conditionalFormatting>
  <conditionalFormatting sqref="H36">
    <cfRule type="expression" dxfId="141" priority="16">
      <formula>MOD(ROW(),2)=0</formula>
    </cfRule>
  </conditionalFormatting>
  <conditionalFormatting sqref="F69">
    <cfRule type="expression" dxfId="140" priority="15">
      <formula>MOD(ROW(),2)=0</formula>
    </cfRule>
  </conditionalFormatting>
  <conditionalFormatting sqref="A47:C47 E47:G47">
    <cfRule type="expression" dxfId="139" priority="10">
      <formula>MOD(ROW(),2)=0</formula>
    </cfRule>
  </conditionalFormatting>
  <conditionalFormatting sqref="D47">
    <cfRule type="expression" dxfId="138" priority="9">
      <formula>MOD(ROW(),2)=0</formula>
    </cfRule>
  </conditionalFormatting>
  <conditionalFormatting sqref="H47">
    <cfRule type="expression" dxfId="137" priority="8">
      <formula>MOD(ROW(),2)=0</formula>
    </cfRule>
  </conditionalFormatting>
  <conditionalFormatting sqref="B106:C106 E106:G106">
    <cfRule type="expression" dxfId="136" priority="7">
      <formula>MOD(ROW(),2)=0</formula>
    </cfRule>
  </conditionalFormatting>
  <conditionalFormatting sqref="D106">
    <cfRule type="expression" dxfId="135" priority="6">
      <formula>MOD(ROW(),2)=0</formula>
    </cfRule>
  </conditionalFormatting>
  <conditionalFormatting sqref="H106">
    <cfRule type="expression" dxfId="134" priority="5">
      <formula>MOD(ROW(),2)=0</formula>
    </cfRule>
  </conditionalFormatting>
  <conditionalFormatting sqref="A74:C74 E74:G74">
    <cfRule type="expression" dxfId="133" priority="4">
      <formula>MOD(ROW(),2)=0</formula>
    </cfRule>
  </conditionalFormatting>
  <conditionalFormatting sqref="D74">
    <cfRule type="expression" dxfId="132" priority="3">
      <formula>MOD(ROW(),2)=0</formula>
    </cfRule>
  </conditionalFormatting>
  <conditionalFormatting sqref="H74">
    <cfRule type="expression" dxfId="131" priority="2">
      <formula>MOD(ROW(),2)=0</formula>
    </cfRule>
  </conditionalFormatting>
  <conditionalFormatting sqref="C61">
    <cfRule type="expression" dxfId="130" priority="1">
      <formula>MOD(ROW(),2)=0</formula>
    </cfRule>
  </conditionalFormatting>
  <pageMargins left="0.25" right="0.25" top="0.75" bottom="0.75" header="0.3" footer="0.3"/>
  <pageSetup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sqref="A1:H1"/>
    </sheetView>
  </sheetViews>
  <sheetFormatPr defaultRowHeight="10.5" x14ac:dyDescent="0.15"/>
  <cols>
    <col min="1" max="1" width="30.7109375" style="37" bestFit="1" customWidth="1"/>
    <col min="2" max="2" width="11.28515625" style="37" bestFit="1" customWidth="1"/>
    <col min="3" max="3" width="11.42578125" style="37" bestFit="1" customWidth="1"/>
    <col min="4" max="4" width="8.7109375" style="37" bestFit="1" customWidth="1"/>
    <col min="5" max="5" width="2.7109375" style="37" customWidth="1"/>
    <col min="6" max="6" width="11.28515625" style="37" bestFit="1" customWidth="1"/>
    <col min="7" max="7" width="11.42578125" style="37" bestFit="1" customWidth="1"/>
    <col min="8" max="8" width="8.7109375" style="37" bestFit="1" customWidth="1"/>
    <col min="9" max="16384" width="9.140625" style="37"/>
  </cols>
  <sheetData>
    <row r="1" spans="1:8" x14ac:dyDescent="0.15">
      <c r="A1" s="40" t="s">
        <v>0</v>
      </c>
      <c r="B1" s="40"/>
      <c r="C1" s="40"/>
      <c r="D1" s="40"/>
      <c r="E1" s="40"/>
      <c r="F1" s="40"/>
      <c r="G1" s="40"/>
      <c r="H1" s="40"/>
    </row>
    <row r="2" spans="1:8" x14ac:dyDescent="0.15">
      <c r="A2" s="40" t="s">
        <v>155</v>
      </c>
      <c r="B2" s="40"/>
      <c r="C2" s="40"/>
      <c r="D2" s="40"/>
      <c r="E2" s="40"/>
      <c r="F2" s="40"/>
      <c r="G2" s="40"/>
      <c r="H2" s="40"/>
    </row>
    <row r="3" spans="1:8" x14ac:dyDescent="0.15">
      <c r="A3" s="40" t="s">
        <v>163</v>
      </c>
      <c r="B3" s="40"/>
      <c r="C3" s="40"/>
      <c r="D3" s="40"/>
      <c r="E3" s="40"/>
      <c r="F3" s="40"/>
      <c r="G3" s="40"/>
      <c r="H3" s="40"/>
    </row>
    <row r="4" spans="1:8" x14ac:dyDescent="0.15">
      <c r="A4" s="40" t="s">
        <v>2</v>
      </c>
      <c r="B4" s="40"/>
      <c r="C4" s="40"/>
      <c r="D4" s="40"/>
      <c r="E4" s="40"/>
      <c r="F4" s="40"/>
      <c r="G4" s="40"/>
      <c r="H4" s="40"/>
    </row>
    <row r="5" spans="1:8" x14ac:dyDescent="0.15">
      <c r="A5" s="2"/>
      <c r="B5" s="32"/>
      <c r="C5" s="4"/>
      <c r="D5" s="3"/>
      <c r="E5" s="2"/>
      <c r="F5" s="3"/>
      <c r="G5" s="4"/>
      <c r="H5" s="3"/>
    </row>
    <row r="6" spans="1:8" x14ac:dyDescent="0.15">
      <c r="A6" s="1"/>
      <c r="B6" s="30"/>
      <c r="C6" s="6"/>
      <c r="D6" s="5"/>
      <c r="E6" s="7"/>
      <c r="F6" s="5"/>
      <c r="G6" s="6"/>
      <c r="H6" s="5"/>
    </row>
    <row r="7" spans="1:8" x14ac:dyDescent="0.15">
      <c r="A7" s="8"/>
      <c r="B7" s="41" t="s">
        <v>164</v>
      </c>
      <c r="C7" s="42"/>
      <c r="D7" s="42"/>
      <c r="E7" s="9"/>
      <c r="F7" s="41" t="s">
        <v>165</v>
      </c>
      <c r="G7" s="42"/>
      <c r="H7" s="42"/>
    </row>
    <row r="8" spans="1:8" x14ac:dyDescent="0.15">
      <c r="A8" s="9"/>
      <c r="B8" s="33" t="s">
        <v>3</v>
      </c>
      <c r="C8" s="11" t="s">
        <v>4</v>
      </c>
      <c r="D8" s="10" t="s">
        <v>5</v>
      </c>
      <c r="E8" s="7"/>
      <c r="F8" s="10" t="s">
        <v>3</v>
      </c>
      <c r="G8" s="11" t="s">
        <v>4</v>
      </c>
      <c r="H8" s="10" t="s">
        <v>5</v>
      </c>
    </row>
    <row r="9" spans="1:8" x14ac:dyDescent="0.15">
      <c r="A9" s="1"/>
      <c r="B9" s="33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8" x14ac:dyDescent="0.15">
      <c r="A10" s="1"/>
      <c r="B10" s="34"/>
      <c r="C10" s="14"/>
      <c r="D10" s="13"/>
      <c r="E10" s="12"/>
      <c r="F10" s="13"/>
      <c r="G10" s="14"/>
      <c r="H10" s="13"/>
    </row>
    <row r="11" spans="1:8" x14ac:dyDescent="0.15">
      <c r="A11" s="15" t="s">
        <v>11</v>
      </c>
      <c r="B11" s="30"/>
      <c r="C11" s="6"/>
      <c r="D11" s="5"/>
      <c r="E11" s="7"/>
      <c r="F11" s="5"/>
      <c r="G11" s="6"/>
      <c r="H11" s="5"/>
    </row>
    <row r="12" spans="1:8" x14ac:dyDescent="0.15">
      <c r="A12" s="1" t="s">
        <v>12</v>
      </c>
      <c r="B12" s="5">
        <v>1.0833333333333333</v>
      </c>
      <c r="C12" s="6">
        <v>159</v>
      </c>
      <c r="D12" s="5">
        <f t="shared" ref="D12:D19" si="0">IFERROR(C12/B12,"n/a")</f>
        <v>146.76923076923077</v>
      </c>
      <c r="E12" s="7"/>
      <c r="F12" s="5">
        <v>1</v>
      </c>
      <c r="G12" s="6">
        <v>141</v>
      </c>
      <c r="H12" s="5">
        <f t="shared" ref="H12:H35" si="1">IFERROR(G12/F12,"n/a")</f>
        <v>141</v>
      </c>
    </row>
    <row r="13" spans="1:8" x14ac:dyDescent="0.15">
      <c r="A13" s="1" t="s">
        <v>14</v>
      </c>
      <c r="B13" s="5">
        <v>4.2200000000000006</v>
      </c>
      <c r="C13" s="6">
        <v>861</v>
      </c>
      <c r="D13" s="5">
        <f t="shared" si="0"/>
        <v>204.02843601895731</v>
      </c>
      <c r="E13" s="7"/>
      <c r="F13" s="5">
        <v>4.7200000000000006</v>
      </c>
      <c r="G13" s="6">
        <v>777</v>
      </c>
      <c r="H13" s="5">
        <f t="shared" si="1"/>
        <v>164.61864406779659</v>
      </c>
    </row>
    <row r="14" spans="1:8" x14ac:dyDescent="0.15">
      <c r="A14" s="1" t="s">
        <v>16</v>
      </c>
      <c r="B14" s="5">
        <v>21.646999999999998</v>
      </c>
      <c r="C14" s="6">
        <v>2938</v>
      </c>
      <c r="D14" s="5">
        <f t="shared" si="0"/>
        <v>135.72319489998614</v>
      </c>
      <c r="E14" s="7"/>
      <c r="F14" s="5">
        <v>23.896999999999998</v>
      </c>
      <c r="G14" s="6">
        <v>2426</v>
      </c>
      <c r="H14" s="5">
        <f t="shared" si="1"/>
        <v>101.51901912373938</v>
      </c>
    </row>
    <row r="15" spans="1:8" x14ac:dyDescent="0.15">
      <c r="A15" s="1" t="s">
        <v>19</v>
      </c>
      <c r="B15" s="5">
        <v>31.56</v>
      </c>
      <c r="C15" s="6">
        <v>12924</v>
      </c>
      <c r="D15" s="5">
        <f t="shared" si="0"/>
        <v>409.50570342205327</v>
      </c>
      <c r="E15" s="7"/>
      <c r="F15" s="5">
        <v>32.81</v>
      </c>
      <c r="G15" s="6">
        <v>12107</v>
      </c>
      <c r="H15" s="5">
        <f t="shared" si="1"/>
        <v>369.0033526363913</v>
      </c>
    </row>
    <row r="16" spans="1:8" x14ac:dyDescent="0.15">
      <c r="A16" s="1" t="s">
        <v>21</v>
      </c>
      <c r="B16" s="5">
        <v>20.97</v>
      </c>
      <c r="C16" s="6">
        <v>8058</v>
      </c>
      <c r="D16" s="5">
        <f t="shared" si="0"/>
        <v>384.26323319027182</v>
      </c>
      <c r="E16" s="7"/>
      <c r="F16" s="5">
        <v>21.223333333333333</v>
      </c>
      <c r="G16" s="6">
        <v>7104</v>
      </c>
      <c r="H16" s="5">
        <f t="shared" si="1"/>
        <v>334.72593057955083</v>
      </c>
    </row>
    <row r="17" spans="1:8" x14ac:dyDescent="0.15">
      <c r="A17" s="1" t="s">
        <v>23</v>
      </c>
      <c r="B17" s="5">
        <v>5.5600000000000005</v>
      </c>
      <c r="C17" s="6">
        <v>1080</v>
      </c>
      <c r="D17" s="5">
        <f t="shared" si="0"/>
        <v>194.24460431654674</v>
      </c>
      <c r="E17" s="7"/>
      <c r="F17" s="5">
        <v>5.5600000000000005</v>
      </c>
      <c r="G17" s="6">
        <v>955</v>
      </c>
      <c r="H17" s="5">
        <f t="shared" si="1"/>
        <v>171.76258992805754</v>
      </c>
    </row>
    <row r="18" spans="1:8" x14ac:dyDescent="0.15">
      <c r="A18" s="1" t="s">
        <v>25</v>
      </c>
      <c r="B18" s="5">
        <v>18.509999999999998</v>
      </c>
      <c r="C18" s="6">
        <v>8205</v>
      </c>
      <c r="D18" s="5">
        <f t="shared" si="0"/>
        <v>443.27390599675857</v>
      </c>
      <c r="E18" s="7"/>
      <c r="F18" s="5">
        <v>19.009999999999998</v>
      </c>
      <c r="G18" s="6">
        <v>7722</v>
      </c>
      <c r="H18" s="5">
        <f t="shared" si="1"/>
        <v>406.20725933719098</v>
      </c>
    </row>
    <row r="19" spans="1:8" x14ac:dyDescent="0.15">
      <c r="A19" s="1" t="s">
        <v>27</v>
      </c>
      <c r="B19" s="5">
        <v>45.092399999999998</v>
      </c>
      <c r="C19" s="6">
        <v>7422</v>
      </c>
      <c r="D19" s="5">
        <f t="shared" si="0"/>
        <v>164.59536418553904</v>
      </c>
      <c r="E19" s="7"/>
      <c r="F19" s="5">
        <v>43.592399999999998</v>
      </c>
      <c r="G19" s="6">
        <v>7632</v>
      </c>
      <c r="H19" s="5">
        <f t="shared" si="1"/>
        <v>175.07638946238336</v>
      </c>
    </row>
    <row r="20" spans="1:8" x14ac:dyDescent="0.15">
      <c r="A20" s="1" t="s">
        <v>29</v>
      </c>
      <c r="B20" s="5">
        <v>37.46</v>
      </c>
      <c r="C20" s="6">
        <v>7527</v>
      </c>
      <c r="D20" s="5">
        <f t="shared" ref="D20:D38" si="2">IFERROR(C20/B20,"n/a")</f>
        <v>200.93432995194874</v>
      </c>
      <c r="E20" s="7"/>
      <c r="F20" s="5">
        <v>37.79</v>
      </c>
      <c r="G20" s="6">
        <v>6594</v>
      </c>
      <c r="H20" s="5">
        <f t="shared" si="1"/>
        <v>174.49060598041811</v>
      </c>
    </row>
    <row r="21" spans="1:8" x14ac:dyDescent="0.15">
      <c r="A21" s="1" t="s">
        <v>31</v>
      </c>
      <c r="B21" s="5">
        <v>36.790000000000006</v>
      </c>
      <c r="C21" s="6">
        <v>12558</v>
      </c>
      <c r="D21" s="5">
        <f t="shared" si="2"/>
        <v>341.34275618374551</v>
      </c>
      <c r="E21" s="7"/>
      <c r="F21" s="5">
        <v>32.040000000000006</v>
      </c>
      <c r="G21" s="6">
        <v>10569</v>
      </c>
      <c r="H21" s="5">
        <f t="shared" si="1"/>
        <v>329.86891385767785</v>
      </c>
    </row>
    <row r="22" spans="1:8" x14ac:dyDescent="0.15">
      <c r="A22" s="1" t="s">
        <v>33</v>
      </c>
      <c r="B22" s="5">
        <v>4.833333333333333</v>
      </c>
      <c r="C22" s="6">
        <v>453</v>
      </c>
      <c r="D22" s="5">
        <f t="shared" si="2"/>
        <v>93.724137931034491</v>
      </c>
      <c r="E22" s="7"/>
      <c r="F22" s="5">
        <v>4.5</v>
      </c>
      <c r="G22" s="6">
        <v>435</v>
      </c>
      <c r="H22" s="5">
        <f t="shared" si="1"/>
        <v>96.666666666666671</v>
      </c>
    </row>
    <row r="23" spans="1:8" x14ac:dyDescent="0.15">
      <c r="A23" s="1" t="s">
        <v>35</v>
      </c>
      <c r="B23" s="5">
        <v>69.516666666666666</v>
      </c>
      <c r="C23" s="6">
        <v>9429</v>
      </c>
      <c r="D23" s="5">
        <f t="shared" si="2"/>
        <v>135.6365380004795</v>
      </c>
      <c r="E23" s="7"/>
      <c r="F23" s="5">
        <v>72.099999999999994</v>
      </c>
      <c r="G23" s="6">
        <v>8387</v>
      </c>
      <c r="H23" s="5">
        <f t="shared" si="1"/>
        <v>116.3245492371706</v>
      </c>
    </row>
    <row r="24" spans="1:8" x14ac:dyDescent="0.15">
      <c r="A24" s="1" t="s">
        <v>37</v>
      </c>
      <c r="B24" s="5">
        <v>33.380000000000003</v>
      </c>
      <c r="C24" s="6">
        <v>2786</v>
      </c>
      <c r="D24" s="5">
        <f t="shared" si="2"/>
        <v>83.463151587777105</v>
      </c>
      <c r="E24" s="7"/>
      <c r="F24" s="5">
        <v>34.549999999999997</v>
      </c>
      <c r="G24" s="6">
        <v>2305</v>
      </c>
      <c r="H24" s="5">
        <f t="shared" si="1"/>
        <v>66.714905933429819</v>
      </c>
    </row>
    <row r="25" spans="1:8" x14ac:dyDescent="0.15">
      <c r="A25" s="1" t="s">
        <v>39</v>
      </c>
      <c r="B25" s="5">
        <v>1.8333333333333333</v>
      </c>
      <c r="C25" s="6">
        <v>229</v>
      </c>
      <c r="D25" s="5">
        <f t="shared" si="2"/>
        <v>124.90909090909092</v>
      </c>
      <c r="E25" s="7"/>
      <c r="F25" s="5">
        <v>2</v>
      </c>
      <c r="G25" s="6">
        <v>187</v>
      </c>
      <c r="H25" s="5">
        <f t="shared" si="1"/>
        <v>93.5</v>
      </c>
    </row>
    <row r="26" spans="1:8" x14ac:dyDescent="0.15">
      <c r="A26" s="1" t="s">
        <v>41</v>
      </c>
      <c r="B26" s="5">
        <v>15.389200000000001</v>
      </c>
      <c r="C26" s="6">
        <v>3807</v>
      </c>
      <c r="D26" s="5">
        <f t="shared" si="2"/>
        <v>247.3812803784472</v>
      </c>
      <c r="E26" s="7"/>
      <c r="F26" s="5">
        <v>16.389200000000002</v>
      </c>
      <c r="G26" s="6">
        <v>3456</v>
      </c>
      <c r="H26" s="5">
        <f t="shared" si="1"/>
        <v>210.87057330437113</v>
      </c>
    </row>
    <row r="27" spans="1:8" x14ac:dyDescent="0.15">
      <c r="A27" s="1" t="s">
        <v>43</v>
      </c>
      <c r="B27" s="5">
        <v>21.14</v>
      </c>
      <c r="C27" s="6">
        <v>3811</v>
      </c>
      <c r="D27" s="5">
        <f t="shared" si="2"/>
        <v>180.27436140018921</v>
      </c>
      <c r="E27" s="7"/>
      <c r="F27" s="5">
        <v>21.14</v>
      </c>
      <c r="G27" s="6">
        <v>3420</v>
      </c>
      <c r="H27" s="5">
        <f t="shared" si="1"/>
        <v>161.77861873226112</v>
      </c>
    </row>
    <row r="28" spans="1:8" x14ac:dyDescent="0.15">
      <c r="A28" s="1" t="s">
        <v>45</v>
      </c>
      <c r="B28" s="5">
        <v>19.43</v>
      </c>
      <c r="C28" s="6">
        <v>4235</v>
      </c>
      <c r="D28" s="5">
        <f t="shared" si="2"/>
        <v>217.9619145651055</v>
      </c>
      <c r="E28" s="7"/>
      <c r="F28" s="5">
        <v>19.93</v>
      </c>
      <c r="G28" s="6">
        <v>4255</v>
      </c>
      <c r="H28" s="5">
        <f t="shared" si="1"/>
        <v>213.49724034119419</v>
      </c>
    </row>
    <row r="29" spans="1:8" x14ac:dyDescent="0.15">
      <c r="A29" s="1" t="s">
        <v>47</v>
      </c>
      <c r="B29" s="5">
        <v>28.72</v>
      </c>
      <c r="C29" s="6">
        <v>11566</v>
      </c>
      <c r="D29" s="5">
        <f t="shared" si="2"/>
        <v>402.7158774373259</v>
      </c>
      <c r="E29" s="7"/>
      <c r="F29" s="5">
        <v>28.72</v>
      </c>
      <c r="G29" s="6">
        <v>9501</v>
      </c>
      <c r="H29" s="5">
        <f t="shared" si="1"/>
        <v>330.81476323119779</v>
      </c>
    </row>
    <row r="30" spans="1:8" x14ac:dyDescent="0.15">
      <c r="A30" s="1" t="s">
        <v>49</v>
      </c>
      <c r="B30" s="5">
        <v>8.3333999999999993</v>
      </c>
      <c r="C30" s="6">
        <v>1158</v>
      </c>
      <c r="D30" s="5">
        <f t="shared" si="2"/>
        <v>138.95888832889338</v>
      </c>
      <c r="E30" s="7"/>
      <c r="F30" s="5">
        <v>8.0833999999999993</v>
      </c>
      <c r="G30" s="6">
        <v>1104</v>
      </c>
      <c r="H30" s="5">
        <f t="shared" si="1"/>
        <v>136.5761931860356</v>
      </c>
    </row>
    <row r="31" spans="1:8" x14ac:dyDescent="0.15">
      <c r="A31" s="1" t="s">
        <v>51</v>
      </c>
      <c r="B31" s="5">
        <v>28.89</v>
      </c>
      <c r="C31" s="6">
        <v>5797</v>
      </c>
      <c r="D31" s="5">
        <f t="shared" si="2"/>
        <v>200.6576670128072</v>
      </c>
      <c r="E31" s="7"/>
      <c r="F31" s="5">
        <v>27.64</v>
      </c>
      <c r="G31" s="6">
        <v>4689</v>
      </c>
      <c r="H31" s="5">
        <f t="shared" si="1"/>
        <v>169.64544138929088</v>
      </c>
    </row>
    <row r="32" spans="1:8" x14ac:dyDescent="0.15">
      <c r="A32" s="1" t="s">
        <v>53</v>
      </c>
      <c r="B32" s="5">
        <v>6.9533333333333331</v>
      </c>
      <c r="C32" s="6">
        <v>372</v>
      </c>
      <c r="D32" s="5">
        <f t="shared" si="2"/>
        <v>53.499520613614578</v>
      </c>
      <c r="E32" s="7"/>
      <c r="F32" s="5">
        <v>7.4533333333333331</v>
      </c>
      <c r="G32" s="6">
        <v>372</v>
      </c>
      <c r="H32" s="5">
        <f t="shared" si="1"/>
        <v>49.910554561717355</v>
      </c>
    </row>
    <row r="33" spans="1:8" x14ac:dyDescent="0.15">
      <c r="A33" s="1" t="s">
        <v>55</v>
      </c>
      <c r="B33" s="5">
        <v>8</v>
      </c>
      <c r="C33" s="6">
        <v>1346</v>
      </c>
      <c r="D33" s="5">
        <f t="shared" si="2"/>
        <v>168.25</v>
      </c>
      <c r="E33" s="7"/>
      <c r="F33" s="5">
        <v>8</v>
      </c>
      <c r="G33" s="6">
        <v>1185</v>
      </c>
      <c r="H33" s="5">
        <f t="shared" si="1"/>
        <v>148.125</v>
      </c>
    </row>
    <row r="34" spans="1:8" x14ac:dyDescent="0.15">
      <c r="A34" s="1" t="s">
        <v>57</v>
      </c>
      <c r="B34" s="5">
        <v>19.048466666666666</v>
      </c>
      <c r="C34" s="6">
        <v>4946</v>
      </c>
      <c r="D34" s="5">
        <f t="shared" si="2"/>
        <v>259.65344542167873</v>
      </c>
      <c r="E34" s="7"/>
      <c r="F34" s="5">
        <v>19.048466666666666</v>
      </c>
      <c r="G34" s="6">
        <v>4290</v>
      </c>
      <c r="H34" s="5">
        <f t="shared" si="1"/>
        <v>225.21497793348198</v>
      </c>
    </row>
    <row r="35" spans="1:8" x14ac:dyDescent="0.15">
      <c r="A35" s="1" t="s">
        <v>59</v>
      </c>
      <c r="B35" s="5">
        <v>39.43</v>
      </c>
      <c r="C35" s="6">
        <v>7179</v>
      </c>
      <c r="D35" s="5">
        <f t="shared" si="2"/>
        <v>182.06949023586102</v>
      </c>
      <c r="E35" s="7"/>
      <c r="F35" s="5">
        <v>38.930000000000007</v>
      </c>
      <c r="G35" s="6">
        <v>7053</v>
      </c>
      <c r="H35" s="5">
        <f t="shared" si="1"/>
        <v>181.17133316208577</v>
      </c>
    </row>
    <row r="36" spans="1:8" x14ac:dyDescent="0.15">
      <c r="A36" s="27" t="s">
        <v>61</v>
      </c>
      <c r="B36" s="28">
        <f>SUM(B12:B35)</f>
        <v>527.79046666666659</v>
      </c>
      <c r="C36" s="29">
        <f>SUM(C12:C35)</f>
        <v>118846</v>
      </c>
      <c r="D36" s="28">
        <f t="shared" si="2"/>
        <v>225.17648102018268</v>
      </c>
      <c r="E36" s="12"/>
      <c r="F36" s="28">
        <f>SUM(F12:F35)</f>
        <v>530.1271333333334</v>
      </c>
      <c r="G36" s="29">
        <f>SUM(G12:G35)</f>
        <v>106666</v>
      </c>
      <c r="H36" s="28">
        <f t="shared" ref="H36:H38" si="3">IFERROR(G36/F36,"n/a")</f>
        <v>201.20833908143038</v>
      </c>
    </row>
    <row r="37" spans="1:8" x14ac:dyDescent="0.15">
      <c r="A37" s="1" t="s">
        <v>147</v>
      </c>
      <c r="B37" s="5">
        <v>6.5</v>
      </c>
      <c r="C37" s="6">
        <v>1245</v>
      </c>
      <c r="D37" s="5">
        <f t="shared" si="2"/>
        <v>191.53846153846155</v>
      </c>
      <c r="E37" s="28"/>
      <c r="F37" s="5">
        <v>8.75</v>
      </c>
      <c r="G37" s="6">
        <v>1212</v>
      </c>
      <c r="H37" s="5">
        <f t="shared" si="3"/>
        <v>138.51428571428571</v>
      </c>
    </row>
    <row r="38" spans="1:8" x14ac:dyDescent="0.15">
      <c r="A38" s="1" t="s">
        <v>158</v>
      </c>
      <c r="B38" s="5">
        <v>0.58333333333333337</v>
      </c>
      <c r="C38" s="6">
        <v>225</v>
      </c>
      <c r="D38" s="5">
        <f t="shared" si="2"/>
        <v>385.71428571428567</v>
      </c>
      <c r="E38" s="7"/>
      <c r="F38" s="5">
        <v>0.25</v>
      </c>
      <c r="G38" s="6">
        <v>258</v>
      </c>
      <c r="H38" s="5">
        <f t="shared" si="3"/>
        <v>1032</v>
      </c>
    </row>
    <row r="39" spans="1:8" x14ac:dyDescent="0.15">
      <c r="A39" s="17" t="s">
        <v>62</v>
      </c>
      <c r="B39" s="18">
        <f>SUM(B36:B38)</f>
        <v>534.87379999999996</v>
      </c>
      <c r="C39" s="19">
        <f>SUM(C36:C38)</f>
        <v>120316</v>
      </c>
      <c r="D39" s="18">
        <f>IFERROR(C39/B39,"n/a")</f>
        <v>224.94278089523175</v>
      </c>
      <c r="E39" s="17"/>
      <c r="F39" s="18">
        <f>SUM(F36:F38)</f>
        <v>539.1271333333334</v>
      </c>
      <c r="G39" s="19">
        <f>SUM(G36:G38)</f>
        <v>108136</v>
      </c>
      <c r="H39" s="18">
        <f>IFERROR(G39/F39,"n/a")</f>
        <v>200.57606696849609</v>
      </c>
    </row>
    <row r="40" spans="1:8" x14ac:dyDescent="0.15">
      <c r="A40" s="1"/>
      <c r="B40" s="5"/>
      <c r="C40" s="6"/>
      <c r="D40" s="5"/>
      <c r="E40" s="7"/>
      <c r="F40" s="5"/>
      <c r="G40" s="6"/>
      <c r="H40" s="5"/>
    </row>
    <row r="41" spans="1:8" x14ac:dyDescent="0.15">
      <c r="A41" s="1"/>
      <c r="B41" s="5"/>
      <c r="C41" s="6"/>
      <c r="D41" s="5"/>
      <c r="E41" s="7"/>
      <c r="F41" s="5"/>
      <c r="G41" s="6"/>
      <c r="H41" s="5"/>
    </row>
    <row r="42" spans="1:8" x14ac:dyDescent="0.15">
      <c r="A42" s="17" t="s">
        <v>65</v>
      </c>
      <c r="B42" s="18">
        <v>24.4</v>
      </c>
      <c r="C42" s="19">
        <v>8275</v>
      </c>
      <c r="D42" s="18">
        <f>IFERROR(C42/B42,"n/a")</f>
        <v>339.13934426229508</v>
      </c>
      <c r="E42" s="17"/>
      <c r="F42" s="18">
        <v>23.15</v>
      </c>
      <c r="G42" s="19">
        <v>8016</v>
      </c>
      <c r="H42" s="18">
        <f>IFERROR(G42/F42,"n/a")</f>
        <v>346.26349892008642</v>
      </c>
    </row>
    <row r="43" spans="1:8" x14ac:dyDescent="0.15">
      <c r="A43" s="1"/>
      <c r="B43" s="5"/>
      <c r="C43" s="6"/>
      <c r="D43" s="5"/>
      <c r="E43" s="7"/>
      <c r="F43" s="5"/>
      <c r="G43" s="6"/>
      <c r="H43" s="5"/>
    </row>
    <row r="44" spans="1:8" x14ac:dyDescent="0.15">
      <c r="A44" s="1"/>
      <c r="B44" s="5"/>
      <c r="C44" s="6"/>
      <c r="D44" s="5"/>
      <c r="E44" s="7"/>
      <c r="F44" s="5"/>
      <c r="G44" s="6"/>
      <c r="H44" s="5"/>
    </row>
    <row r="45" spans="1:8" x14ac:dyDescent="0.15">
      <c r="A45" s="15" t="s">
        <v>66</v>
      </c>
      <c r="B45" s="5"/>
      <c r="C45" s="6"/>
      <c r="D45" s="5"/>
      <c r="E45" s="12"/>
      <c r="F45" s="5"/>
      <c r="G45" s="6"/>
      <c r="H45" s="5"/>
    </row>
    <row r="46" spans="1:8" x14ac:dyDescent="0.15">
      <c r="A46" s="1" t="s">
        <v>161</v>
      </c>
      <c r="B46" s="5">
        <v>2.19</v>
      </c>
      <c r="C46" s="6">
        <v>84</v>
      </c>
      <c r="D46" s="5">
        <f>IFERROR(C46/B46,"n/a")</f>
        <v>38.356164383561648</v>
      </c>
      <c r="E46" s="7"/>
      <c r="F46" s="5">
        <v>2.44</v>
      </c>
      <c r="G46" s="6">
        <v>186</v>
      </c>
      <c r="H46" s="5">
        <f>IFERROR(G46/F46,"n/a")</f>
        <v>76.229508196721312</v>
      </c>
    </row>
    <row r="47" spans="1:8" x14ac:dyDescent="0.15">
      <c r="A47" s="1" t="s">
        <v>67</v>
      </c>
      <c r="B47" s="5">
        <v>2.75</v>
      </c>
      <c r="C47" s="6">
        <v>468</v>
      </c>
      <c r="D47" s="5">
        <f>IFERROR(C47/B47,"n/a")</f>
        <v>170.18181818181819</v>
      </c>
      <c r="E47" s="7"/>
      <c r="F47" s="5">
        <v>2</v>
      </c>
      <c r="G47" s="6">
        <v>306</v>
      </c>
      <c r="H47" s="5">
        <f>IFERROR(G47/F47,"n/a")</f>
        <v>153</v>
      </c>
    </row>
    <row r="48" spans="1:8" x14ac:dyDescent="0.15">
      <c r="A48" s="1" t="s">
        <v>148</v>
      </c>
      <c r="B48" s="5">
        <v>14</v>
      </c>
      <c r="C48" s="6">
        <v>2595</v>
      </c>
      <c r="D48" s="5">
        <f t="shared" ref="D48:D52" si="4">IFERROR(C48/B48,"n/a")</f>
        <v>185.35714285714286</v>
      </c>
      <c r="E48" s="7"/>
      <c r="F48" s="5">
        <v>14</v>
      </c>
      <c r="G48" s="6">
        <v>2746</v>
      </c>
      <c r="H48" s="5">
        <f t="shared" ref="H48:H52" si="5">IFERROR(G48/F48,"n/a")</f>
        <v>196.14285714285714</v>
      </c>
    </row>
    <row r="49" spans="1:8" x14ac:dyDescent="0.15">
      <c r="A49" s="1" t="s">
        <v>70</v>
      </c>
      <c r="B49" s="5">
        <v>26.430000000000003</v>
      </c>
      <c r="C49" s="6">
        <v>6181</v>
      </c>
      <c r="D49" s="5">
        <f t="shared" si="4"/>
        <v>233.8630344305713</v>
      </c>
      <c r="E49" s="7"/>
      <c r="F49" s="5">
        <v>25.85</v>
      </c>
      <c r="G49" s="6">
        <v>6640</v>
      </c>
      <c r="H49" s="5">
        <f t="shared" si="5"/>
        <v>256.86653771760155</v>
      </c>
    </row>
    <row r="50" spans="1:8" x14ac:dyDescent="0.15">
      <c r="A50" s="1" t="s">
        <v>72</v>
      </c>
      <c r="B50" s="5">
        <v>21.28</v>
      </c>
      <c r="C50" s="6">
        <v>6200</v>
      </c>
      <c r="D50" s="5">
        <f t="shared" si="4"/>
        <v>291.35338345864659</v>
      </c>
      <c r="E50" s="7"/>
      <c r="F50" s="5">
        <v>23.026666666666664</v>
      </c>
      <c r="G50" s="6">
        <v>6505</v>
      </c>
      <c r="H50" s="5">
        <f t="shared" si="5"/>
        <v>282.49855240301105</v>
      </c>
    </row>
    <row r="51" spans="1:8" x14ac:dyDescent="0.15">
      <c r="A51" s="1" t="s">
        <v>74</v>
      </c>
      <c r="B51" s="5">
        <v>17.07</v>
      </c>
      <c r="C51" s="6">
        <v>2620</v>
      </c>
      <c r="D51" s="5">
        <f t="shared" si="4"/>
        <v>153.48564733450499</v>
      </c>
      <c r="E51" s="7"/>
      <c r="F51" s="5">
        <v>18.489999999999998</v>
      </c>
      <c r="G51" s="6">
        <v>2823</v>
      </c>
      <c r="H51" s="5">
        <f t="shared" si="5"/>
        <v>152.67712276906437</v>
      </c>
    </row>
    <row r="52" spans="1:8" x14ac:dyDescent="0.15">
      <c r="A52" s="1" t="s">
        <v>76</v>
      </c>
      <c r="B52" s="5">
        <v>15.24</v>
      </c>
      <c r="C52" s="6">
        <v>2205</v>
      </c>
      <c r="D52" s="5">
        <f t="shared" si="4"/>
        <v>144.68503937007873</v>
      </c>
      <c r="E52" s="7"/>
      <c r="F52" s="5">
        <v>13.573333333333334</v>
      </c>
      <c r="G52" s="6">
        <v>2321</v>
      </c>
      <c r="H52" s="5">
        <f t="shared" si="5"/>
        <v>170.99705304518662</v>
      </c>
    </row>
    <row r="53" spans="1:8" x14ac:dyDescent="0.15">
      <c r="A53" s="17" t="s">
        <v>78</v>
      </c>
      <c r="B53" s="18">
        <f>SUM(B46:B52)</f>
        <v>98.96</v>
      </c>
      <c r="C53" s="19">
        <f>SUM(C46:C52)</f>
        <v>20353</v>
      </c>
      <c r="D53" s="18">
        <f>IFERROR(C53/B53,"n/a")</f>
        <v>205.66895715440583</v>
      </c>
      <c r="E53" s="17"/>
      <c r="F53" s="18">
        <f>SUM(F46:F52)</f>
        <v>99.38</v>
      </c>
      <c r="G53" s="19">
        <f>SUM(G46:G52)</f>
        <v>21527</v>
      </c>
      <c r="H53" s="18">
        <f>IFERROR(G53/F53,"n/a")</f>
        <v>216.61300060374322</v>
      </c>
    </row>
    <row r="54" spans="1:8" x14ac:dyDescent="0.15">
      <c r="A54" s="1"/>
      <c r="B54" s="5"/>
      <c r="C54" s="6"/>
      <c r="D54" s="5"/>
      <c r="E54" s="7"/>
      <c r="F54" s="5"/>
      <c r="G54" s="6"/>
      <c r="H54" s="5"/>
    </row>
    <row r="55" spans="1:8" x14ac:dyDescent="0.15">
      <c r="A55" s="1"/>
      <c r="B55" s="5"/>
      <c r="C55" s="6"/>
      <c r="D55" s="5"/>
      <c r="E55" s="7"/>
      <c r="F55" s="5"/>
      <c r="G55" s="6"/>
      <c r="H55" s="5"/>
    </row>
    <row r="56" spans="1:8" x14ac:dyDescent="0.15">
      <c r="A56" s="15" t="s">
        <v>80</v>
      </c>
      <c r="B56" s="5"/>
      <c r="C56" s="6"/>
      <c r="D56" s="5"/>
      <c r="E56" s="12"/>
      <c r="F56" s="5"/>
      <c r="G56" s="6"/>
      <c r="H56" s="5"/>
    </row>
    <row r="57" spans="1:8" x14ac:dyDescent="0.15">
      <c r="A57" s="1" t="s">
        <v>81</v>
      </c>
      <c r="B57" s="5">
        <v>18.079999999999998</v>
      </c>
      <c r="C57" s="38">
        <v>5598</v>
      </c>
      <c r="D57" s="5">
        <f>IFERROR(C57/B57,"n/a")</f>
        <v>309.62389380530976</v>
      </c>
      <c r="E57" s="7"/>
      <c r="F57" s="5">
        <v>18.829999999999998</v>
      </c>
      <c r="G57" s="6">
        <v>5505</v>
      </c>
      <c r="H57" s="5">
        <f>IFERROR(G57/F57,"n/a")</f>
        <v>292.35262878385555</v>
      </c>
    </row>
    <row r="58" spans="1:8" x14ac:dyDescent="0.15">
      <c r="A58" s="1" t="s">
        <v>83</v>
      </c>
      <c r="B58" s="5">
        <v>32.24</v>
      </c>
      <c r="C58" s="38">
        <v>12534</v>
      </c>
      <c r="D58" s="5">
        <f>IFERROR(C58/B58,"n/a")</f>
        <v>388.7717121588089</v>
      </c>
      <c r="E58" s="7"/>
      <c r="F58" s="5">
        <v>31.49</v>
      </c>
      <c r="G58" s="6">
        <v>13914</v>
      </c>
      <c r="H58" s="5">
        <f t="shared" ref="H58:H61" si="6">IFERROR(G58/F58,"n/a")</f>
        <v>441.85455700222298</v>
      </c>
    </row>
    <row r="59" spans="1:8" x14ac:dyDescent="0.15">
      <c r="A59" s="1" t="s">
        <v>85</v>
      </c>
      <c r="B59" s="5">
        <v>20.57</v>
      </c>
      <c r="C59" s="38">
        <v>5340</v>
      </c>
      <c r="D59" s="5">
        <f>IFERROR(C59/B59,"n/a")</f>
        <v>259.60136120563925</v>
      </c>
      <c r="E59" s="7"/>
      <c r="F59" s="5">
        <v>21.07</v>
      </c>
      <c r="G59" s="6">
        <v>5758</v>
      </c>
      <c r="H59" s="5">
        <f t="shared" si="6"/>
        <v>273.27954437588988</v>
      </c>
    </row>
    <row r="60" spans="1:8" x14ac:dyDescent="0.15">
      <c r="A60" s="1" t="s">
        <v>88</v>
      </c>
      <c r="B60" s="5">
        <v>6.97</v>
      </c>
      <c r="C60" s="38">
        <v>2253</v>
      </c>
      <c r="D60" s="5">
        <f t="shared" ref="D60:D61" si="7">IFERROR(C60/B60,"n/a")</f>
        <v>323.24246771879484</v>
      </c>
      <c r="E60" s="7"/>
      <c r="F60" s="5">
        <v>6.97</v>
      </c>
      <c r="G60" s="6">
        <v>2019</v>
      </c>
      <c r="H60" s="5">
        <f t="shared" si="6"/>
        <v>289.67001434720231</v>
      </c>
    </row>
    <row r="61" spans="1:8" x14ac:dyDescent="0.15">
      <c r="A61" s="1" t="s">
        <v>89</v>
      </c>
      <c r="B61" s="5">
        <v>0</v>
      </c>
      <c r="C61" s="6">
        <v>0</v>
      </c>
      <c r="D61" s="5" t="str">
        <f t="shared" si="7"/>
        <v>n/a</v>
      </c>
      <c r="E61" s="7"/>
      <c r="F61" s="5">
        <v>0</v>
      </c>
      <c r="G61" s="5"/>
      <c r="H61" s="5" t="str">
        <f t="shared" si="6"/>
        <v>n/a</v>
      </c>
    </row>
    <row r="62" spans="1:8" x14ac:dyDescent="0.15">
      <c r="A62" s="17" t="s">
        <v>90</v>
      </c>
      <c r="B62" s="18">
        <f>SUM(B57:B61)</f>
        <v>77.86</v>
      </c>
      <c r="C62" s="39">
        <f>SUM(C57:C61)</f>
        <v>25725</v>
      </c>
      <c r="D62" s="18">
        <f>IFERROR(C62/B62,"n/a")</f>
        <v>330.40071923966093</v>
      </c>
      <c r="E62" s="17"/>
      <c r="F62" s="18">
        <f>SUM(F57:F61)</f>
        <v>78.359999999999985</v>
      </c>
      <c r="G62" s="39">
        <f>SUM(G57:G61)</f>
        <v>27196</v>
      </c>
      <c r="H62" s="18">
        <f>IFERROR(G62/F62,"n/a")</f>
        <v>347.06482899438498</v>
      </c>
    </row>
    <row r="63" spans="1:8" x14ac:dyDescent="0.15">
      <c r="A63" s="1"/>
      <c r="B63" s="5"/>
      <c r="C63" s="6"/>
      <c r="D63" s="5"/>
      <c r="E63" s="7"/>
      <c r="F63" s="5"/>
      <c r="G63" s="6"/>
      <c r="H63" s="5"/>
    </row>
    <row r="64" spans="1:8" x14ac:dyDescent="0.15">
      <c r="A64" s="1"/>
      <c r="B64" s="5"/>
      <c r="C64" s="6"/>
      <c r="D64" s="5"/>
      <c r="E64" s="7"/>
      <c r="F64" s="5"/>
      <c r="G64" s="6"/>
      <c r="H64" s="5"/>
    </row>
    <row r="65" spans="1:8" x14ac:dyDescent="0.15">
      <c r="A65" s="15" t="s">
        <v>93</v>
      </c>
      <c r="B65" s="5"/>
      <c r="C65" s="30"/>
      <c r="D65" s="5"/>
      <c r="E65" s="12"/>
      <c r="F65" s="5"/>
      <c r="G65" s="6"/>
      <c r="H65" s="5"/>
    </row>
    <row r="66" spans="1:8" x14ac:dyDescent="0.15">
      <c r="A66" s="1" t="s">
        <v>94</v>
      </c>
      <c r="B66" s="5">
        <v>21.106666666666669</v>
      </c>
      <c r="C66" s="38">
        <v>318</v>
      </c>
      <c r="D66" s="5">
        <f>IFERROR(C66/B66,"n/a")</f>
        <v>15.066329753632342</v>
      </c>
      <c r="E66" s="7"/>
      <c r="F66" s="5">
        <v>19.11</v>
      </c>
      <c r="G66" s="6">
        <v>219</v>
      </c>
      <c r="H66" s="5">
        <f>IFERROR(G66/F66,"n/a")</f>
        <v>11.459968602825747</v>
      </c>
    </row>
    <row r="67" spans="1:8" x14ac:dyDescent="0.15">
      <c r="A67" s="1" t="s">
        <v>159</v>
      </c>
      <c r="B67" s="5">
        <v>8.6466666666666665</v>
      </c>
      <c r="C67" s="38">
        <v>53</v>
      </c>
      <c r="D67" s="5">
        <f t="shared" ref="D67:D69" si="8">IFERROR(C67/B67,"n/a")</f>
        <v>6.1295296838858908</v>
      </c>
      <c r="E67" s="7"/>
      <c r="F67" s="5">
        <v>8.98</v>
      </c>
      <c r="G67" s="6">
        <v>250</v>
      </c>
      <c r="H67" s="5">
        <f t="shared" ref="H67:H69" si="9">IFERROR(G67/F67,"n/a")</f>
        <v>27.839643652561247</v>
      </c>
    </row>
    <row r="68" spans="1:8" x14ac:dyDescent="0.15">
      <c r="A68" s="1" t="s">
        <v>152</v>
      </c>
      <c r="B68" s="5">
        <v>46.657499999999999</v>
      </c>
      <c r="C68" s="38">
        <v>7953</v>
      </c>
      <c r="D68" s="5">
        <f t="shared" si="8"/>
        <v>170.45491078604726</v>
      </c>
      <c r="E68" s="7"/>
      <c r="F68" s="5">
        <v>51.157499999999999</v>
      </c>
      <c r="G68" s="6">
        <v>7522</v>
      </c>
      <c r="H68" s="5">
        <f t="shared" si="9"/>
        <v>147.03611396178468</v>
      </c>
    </row>
    <row r="69" spans="1:8" x14ac:dyDescent="0.15">
      <c r="A69" s="1" t="s">
        <v>97</v>
      </c>
      <c r="B69" s="5">
        <v>23.986666666666668</v>
      </c>
      <c r="C69" s="38">
        <v>8519</v>
      </c>
      <c r="D69" s="5">
        <f t="shared" si="8"/>
        <v>355.15564202334627</v>
      </c>
      <c r="E69" s="7"/>
      <c r="F69" s="5">
        <v>10.153333333333334</v>
      </c>
      <c r="G69" s="6">
        <v>2867</v>
      </c>
      <c r="H69" s="5">
        <f t="shared" si="9"/>
        <v>282.37032173342084</v>
      </c>
    </row>
    <row r="70" spans="1:8" x14ac:dyDescent="0.15">
      <c r="A70" s="17" t="s">
        <v>99</v>
      </c>
      <c r="B70" s="18">
        <f>SUM(B64:B69)</f>
        <v>100.39749999999999</v>
      </c>
      <c r="C70" s="39">
        <f>SUM(C66:C69)</f>
        <v>16843</v>
      </c>
      <c r="D70" s="18">
        <f>IFERROR(C70/B70,"n/a")</f>
        <v>167.76314151248786</v>
      </c>
      <c r="E70" s="17"/>
      <c r="F70" s="18">
        <f>SUM(F66:F69)</f>
        <v>89.400833333333338</v>
      </c>
      <c r="G70" s="31">
        <f>SUM(G64:G69)</f>
        <v>10858</v>
      </c>
      <c r="H70" s="18">
        <f>IFERROR(G70/F70,"n/a")</f>
        <v>121.45300659016974</v>
      </c>
    </row>
    <row r="71" spans="1:8" x14ac:dyDescent="0.15">
      <c r="A71" s="1"/>
      <c r="B71" s="5"/>
      <c r="C71" s="6"/>
      <c r="D71" s="5"/>
      <c r="E71" s="7"/>
      <c r="F71" s="5"/>
      <c r="G71" s="6"/>
      <c r="H71" s="5"/>
    </row>
    <row r="72" spans="1:8" x14ac:dyDescent="0.15">
      <c r="A72" s="1"/>
      <c r="B72" s="5"/>
      <c r="C72" s="6"/>
      <c r="D72" s="5"/>
      <c r="E72" s="7"/>
      <c r="F72" s="5"/>
      <c r="G72" s="6"/>
      <c r="H72" s="5"/>
    </row>
    <row r="73" spans="1:8" x14ac:dyDescent="0.15">
      <c r="A73" s="15" t="s">
        <v>101</v>
      </c>
      <c r="B73" s="5"/>
      <c r="C73" s="6"/>
      <c r="D73" s="5"/>
      <c r="E73" s="12"/>
      <c r="F73" s="5"/>
      <c r="G73" s="6"/>
      <c r="H73" s="5"/>
    </row>
    <row r="74" spans="1:8" x14ac:dyDescent="0.15">
      <c r="A74" s="1" t="s">
        <v>160</v>
      </c>
      <c r="B74" s="5">
        <v>4.9399999999999995</v>
      </c>
      <c r="C74" s="6">
        <v>328</v>
      </c>
      <c r="D74" s="5">
        <f>IFERROR(C74/B74,"n/a")</f>
        <v>66.396761133603249</v>
      </c>
      <c r="E74" s="7"/>
      <c r="F74" s="5">
        <v>4.9399999999999995</v>
      </c>
      <c r="G74" s="6">
        <v>329</v>
      </c>
      <c r="H74" s="5">
        <f>IFERROR(G74/F74,"n/a")</f>
        <v>66.599190283400816</v>
      </c>
    </row>
    <row r="75" spans="1:8" x14ac:dyDescent="0.15">
      <c r="A75" s="1" t="s">
        <v>102</v>
      </c>
      <c r="B75" s="5">
        <v>4</v>
      </c>
      <c r="C75" s="6">
        <v>880</v>
      </c>
      <c r="D75" s="5">
        <f>IFERROR(C75/B75,"n/a")</f>
        <v>220</v>
      </c>
      <c r="E75" s="7"/>
      <c r="F75" s="5">
        <v>2.0833333333333335</v>
      </c>
      <c r="G75" s="6">
        <v>609</v>
      </c>
      <c r="H75" s="5">
        <f>IFERROR(G75/F75,"n/a")</f>
        <v>292.32</v>
      </c>
    </row>
    <row r="76" spans="1:8" x14ac:dyDescent="0.15">
      <c r="A76" s="1" t="s">
        <v>104</v>
      </c>
      <c r="B76" s="5">
        <v>8.0299999999999994</v>
      </c>
      <c r="C76" s="6">
        <v>990</v>
      </c>
      <c r="D76" s="5">
        <f t="shared" ref="D76:D82" si="10">IFERROR(C76/B76,"n/a")</f>
        <v>123.28767123287672</v>
      </c>
      <c r="E76" s="7"/>
      <c r="F76" s="5">
        <v>8.0299999999999994</v>
      </c>
      <c r="G76" s="6">
        <v>1018</v>
      </c>
      <c r="H76" s="5">
        <f t="shared" ref="H76:H82" si="11">IFERROR(G76/F76,"n/a")</f>
        <v>126.77459526774597</v>
      </c>
    </row>
    <row r="77" spans="1:8" x14ac:dyDescent="0.15">
      <c r="A77" s="1" t="s">
        <v>106</v>
      </c>
      <c r="B77" s="5">
        <v>8.9499999999999993</v>
      </c>
      <c r="C77" s="6">
        <v>1190</v>
      </c>
      <c r="D77" s="5">
        <f t="shared" si="10"/>
        <v>132.9608938547486</v>
      </c>
      <c r="E77" s="7"/>
      <c r="F77" s="5">
        <v>9.120000000000001</v>
      </c>
      <c r="G77" s="6">
        <v>1301</v>
      </c>
      <c r="H77" s="5">
        <f t="shared" si="11"/>
        <v>142.65350877192981</v>
      </c>
    </row>
    <row r="78" spans="1:8" x14ac:dyDescent="0.15">
      <c r="A78" s="1" t="s">
        <v>108</v>
      </c>
      <c r="B78" s="5">
        <v>15.253333333333334</v>
      </c>
      <c r="C78" s="6">
        <v>3860</v>
      </c>
      <c r="D78" s="5">
        <f t="shared" si="10"/>
        <v>253.05944055944056</v>
      </c>
      <c r="E78" s="7"/>
      <c r="F78" s="5">
        <v>15.503333333333334</v>
      </c>
      <c r="G78" s="6">
        <v>3339</v>
      </c>
      <c r="H78" s="5">
        <f t="shared" si="11"/>
        <v>215.37303805633198</v>
      </c>
    </row>
    <row r="79" spans="1:8" x14ac:dyDescent="0.15">
      <c r="A79" s="1" t="s">
        <v>110</v>
      </c>
      <c r="B79" s="5">
        <v>10.08</v>
      </c>
      <c r="C79" s="6">
        <v>1248</v>
      </c>
      <c r="D79" s="5">
        <f t="shared" si="10"/>
        <v>123.80952380952381</v>
      </c>
      <c r="E79" s="7"/>
      <c r="F79" s="5">
        <v>10.08</v>
      </c>
      <c r="G79" s="6">
        <v>1067</v>
      </c>
      <c r="H79" s="5">
        <f t="shared" si="11"/>
        <v>105.85317460317461</v>
      </c>
    </row>
    <row r="80" spans="1:8" x14ac:dyDescent="0.15">
      <c r="A80" s="1" t="s">
        <v>112</v>
      </c>
      <c r="B80" s="5">
        <v>11.656666666666666</v>
      </c>
      <c r="C80" s="6">
        <v>3874</v>
      </c>
      <c r="D80" s="5">
        <f t="shared" si="10"/>
        <v>332.34200743494426</v>
      </c>
      <c r="E80" s="7"/>
      <c r="F80" s="5">
        <v>11.91</v>
      </c>
      <c r="G80" s="6">
        <v>4496</v>
      </c>
      <c r="H80" s="5">
        <f t="shared" si="11"/>
        <v>377.49790092359359</v>
      </c>
    </row>
    <row r="81" spans="1:8" x14ac:dyDescent="0.15">
      <c r="A81" s="1" t="s">
        <v>114</v>
      </c>
      <c r="B81" s="5">
        <v>12.253399999999999</v>
      </c>
      <c r="C81" s="6">
        <v>2283</v>
      </c>
      <c r="D81" s="5">
        <f t="shared" si="10"/>
        <v>186.31563484420653</v>
      </c>
      <c r="E81" s="7"/>
      <c r="F81" s="5">
        <v>12.503399999999999</v>
      </c>
      <c r="G81" s="6">
        <v>2225</v>
      </c>
      <c r="H81" s="5">
        <f t="shared" si="11"/>
        <v>177.95159716557097</v>
      </c>
    </row>
    <row r="82" spans="1:8" x14ac:dyDescent="0.15">
      <c r="A82" s="1" t="s">
        <v>157</v>
      </c>
      <c r="B82" s="5">
        <v>0.16666666666666666</v>
      </c>
      <c r="C82" s="6">
        <v>0</v>
      </c>
      <c r="D82" s="5">
        <f t="shared" si="10"/>
        <v>0</v>
      </c>
      <c r="E82" s="7"/>
      <c r="F82" s="5">
        <v>0.17</v>
      </c>
      <c r="G82" s="6"/>
      <c r="H82" s="5">
        <f t="shared" si="11"/>
        <v>0</v>
      </c>
    </row>
    <row r="83" spans="1:8" x14ac:dyDescent="0.15">
      <c r="A83" s="17" t="s">
        <v>117</v>
      </c>
      <c r="B83" s="18">
        <f>SUM(B74:B82)</f>
        <v>75.330066666666667</v>
      </c>
      <c r="C83" s="19">
        <f>SUM(C74:C82)</f>
        <v>14653</v>
      </c>
      <c r="D83" s="18">
        <f>IFERROR(C83/B83,"n/a")</f>
        <v>194.51728437781816</v>
      </c>
      <c r="E83" s="17"/>
      <c r="F83" s="18">
        <f>SUM(F74:F82)</f>
        <v>74.340066666666658</v>
      </c>
      <c r="G83" s="19">
        <f>SUM(G74:G82)</f>
        <v>14384</v>
      </c>
      <c r="H83" s="18">
        <f>IFERROR(G83/F83,"n/a")</f>
        <v>193.48919963303774</v>
      </c>
    </row>
    <row r="84" spans="1:8" x14ac:dyDescent="0.15">
      <c r="A84" s="1"/>
      <c r="B84" s="5"/>
      <c r="C84" s="6"/>
      <c r="D84" s="5"/>
      <c r="E84" s="7"/>
      <c r="F84" s="5"/>
      <c r="G84" s="6"/>
      <c r="H84" s="5"/>
    </row>
    <row r="85" spans="1:8" x14ac:dyDescent="0.15">
      <c r="A85" s="1"/>
      <c r="B85" s="5"/>
      <c r="C85" s="6"/>
      <c r="D85" s="5"/>
      <c r="E85" s="7"/>
      <c r="F85" s="5"/>
      <c r="G85" s="6"/>
      <c r="H85" s="5"/>
    </row>
    <row r="86" spans="1:8" x14ac:dyDescent="0.15">
      <c r="A86" s="17" t="s">
        <v>119</v>
      </c>
      <c r="B86" s="18">
        <v>42.543333333333329</v>
      </c>
      <c r="C86" s="19">
        <v>9198</v>
      </c>
      <c r="D86" s="18">
        <f>IFERROR(C86/B86,"n/a")</f>
        <v>216.20308704849958</v>
      </c>
      <c r="E86" s="17"/>
      <c r="F86" s="18">
        <v>42.626666666666658</v>
      </c>
      <c r="G86" s="19">
        <v>9523</v>
      </c>
      <c r="H86" s="18">
        <f>IFERROR(G86/F86,"n/a")</f>
        <v>223.40475445730377</v>
      </c>
    </row>
    <row r="87" spans="1:8" x14ac:dyDescent="0.15">
      <c r="A87" s="22"/>
      <c r="B87" s="23"/>
      <c r="C87" s="24"/>
      <c r="D87" s="23"/>
      <c r="E87" s="25"/>
      <c r="F87" s="23"/>
      <c r="G87" s="24"/>
      <c r="H87" s="23"/>
    </row>
    <row r="88" spans="1:8" x14ac:dyDescent="0.15">
      <c r="A88" s="1"/>
      <c r="B88" s="5"/>
      <c r="C88" s="6"/>
      <c r="D88" s="5"/>
      <c r="E88" s="7"/>
      <c r="F88" s="5"/>
      <c r="G88" s="6"/>
      <c r="H88" s="5"/>
    </row>
    <row r="89" spans="1:8" x14ac:dyDescent="0.15">
      <c r="A89" s="17" t="s">
        <v>121</v>
      </c>
      <c r="B89" s="18">
        <v>31.86</v>
      </c>
      <c r="C89" s="19">
        <v>203</v>
      </c>
      <c r="D89" s="18">
        <f>IFERROR(C89/B89,"n/a")</f>
        <v>6.3716258631512872</v>
      </c>
      <c r="E89" s="17"/>
      <c r="F89" s="18">
        <v>32.61333333333333</v>
      </c>
      <c r="G89" s="19">
        <v>125</v>
      </c>
      <c r="H89" s="18">
        <f>IFERROR(G89/F89,"n/a")</f>
        <v>3.8327882256745713</v>
      </c>
    </row>
    <row r="90" spans="1:8" x14ac:dyDescent="0.15">
      <c r="A90" s="1"/>
      <c r="B90" s="5"/>
      <c r="C90" s="6"/>
      <c r="D90" s="5"/>
      <c r="E90" s="7"/>
      <c r="F90" s="5"/>
      <c r="G90" s="6"/>
      <c r="H90" s="5"/>
    </row>
    <row r="91" spans="1:8" x14ac:dyDescent="0.15">
      <c r="A91" s="1"/>
      <c r="B91" s="5"/>
      <c r="C91" s="6"/>
      <c r="D91" s="5"/>
      <c r="E91" s="7"/>
      <c r="F91" s="5"/>
      <c r="G91" s="6"/>
      <c r="H91" s="5"/>
    </row>
    <row r="92" spans="1:8" x14ac:dyDescent="0.15">
      <c r="A92" s="15" t="s">
        <v>123</v>
      </c>
      <c r="B92" s="5"/>
      <c r="C92" s="6"/>
      <c r="D92" s="5"/>
      <c r="E92" s="12"/>
      <c r="F92" s="5"/>
      <c r="G92" s="6"/>
      <c r="H92" s="5"/>
    </row>
    <row r="93" spans="1:8" x14ac:dyDescent="0.15">
      <c r="A93" s="1" t="s">
        <v>150</v>
      </c>
      <c r="B93" s="5">
        <v>14.39</v>
      </c>
      <c r="C93" s="6">
        <v>827</v>
      </c>
      <c r="D93" s="5">
        <f>IFERROR(C93/B93,"n/a")</f>
        <v>57.470465601111883</v>
      </c>
      <c r="E93" s="7"/>
      <c r="F93" s="5">
        <v>14.39</v>
      </c>
      <c r="G93" s="6">
        <v>479</v>
      </c>
      <c r="H93" s="5">
        <f>IFERROR(G93/F93,"n/a")</f>
        <v>33.287004864489226</v>
      </c>
    </row>
    <row r="94" spans="1:8" x14ac:dyDescent="0.15">
      <c r="A94" s="1" t="s">
        <v>149</v>
      </c>
      <c r="B94" s="5">
        <v>5</v>
      </c>
      <c r="C94" s="6">
        <v>0</v>
      </c>
      <c r="D94" s="5">
        <f t="shared" ref="D94:D96" si="12">IFERROR(C94/B94,"n/a")</f>
        <v>0</v>
      </c>
      <c r="E94" s="7"/>
      <c r="F94" s="5">
        <v>5</v>
      </c>
      <c r="G94" s="6">
        <v>10</v>
      </c>
      <c r="H94" s="5">
        <f t="shared" ref="H94:H96" si="13">IFERROR(G94/F94,"n/a")</f>
        <v>2</v>
      </c>
    </row>
    <row r="95" spans="1:8" x14ac:dyDescent="0.15">
      <c r="A95" s="1" t="s">
        <v>126</v>
      </c>
      <c r="B95" s="5">
        <v>7.05</v>
      </c>
      <c r="C95" s="6">
        <v>210</v>
      </c>
      <c r="D95" s="5">
        <f t="shared" si="12"/>
        <v>29.787234042553191</v>
      </c>
      <c r="E95" s="7"/>
      <c r="F95" s="5">
        <v>7.55</v>
      </c>
      <c r="G95" s="6">
        <v>101</v>
      </c>
      <c r="H95" s="5">
        <f t="shared" si="13"/>
        <v>13.377483443708609</v>
      </c>
    </row>
    <row r="96" spans="1:8" x14ac:dyDescent="0.15">
      <c r="A96" s="1" t="s">
        <v>128</v>
      </c>
      <c r="B96" s="5">
        <v>25.51</v>
      </c>
      <c r="C96" s="6">
        <v>1853</v>
      </c>
      <c r="D96" s="5">
        <f t="shared" si="12"/>
        <v>72.638181105448837</v>
      </c>
      <c r="E96" s="7"/>
      <c r="F96" s="5">
        <v>26.17</v>
      </c>
      <c r="G96" s="6">
        <v>2200</v>
      </c>
      <c r="H96" s="5">
        <f t="shared" si="13"/>
        <v>84.065724111578135</v>
      </c>
    </row>
    <row r="97" spans="1:8" x14ac:dyDescent="0.15">
      <c r="A97" s="17" t="s">
        <v>130</v>
      </c>
      <c r="B97" s="18">
        <f>SUM(B93:B96)</f>
        <v>51.95</v>
      </c>
      <c r="C97" s="19">
        <f>SUM(C93:C96)</f>
        <v>2890</v>
      </c>
      <c r="D97" s="18">
        <f>IFERROR(C97/B97,"n/a")</f>
        <v>55.630413859480264</v>
      </c>
      <c r="E97" s="17"/>
      <c r="F97" s="18">
        <f>SUM(F93:F96)</f>
        <v>53.11</v>
      </c>
      <c r="G97" s="19">
        <f>SUM(G93:G96)</f>
        <v>2790</v>
      </c>
      <c r="H97" s="18">
        <f>IFERROR(G97/F97,"n/a")</f>
        <v>52.532479758990775</v>
      </c>
    </row>
    <row r="98" spans="1:8" x14ac:dyDescent="0.15">
      <c r="A98" s="1"/>
      <c r="B98" s="5"/>
      <c r="C98" s="6"/>
      <c r="D98" s="5"/>
      <c r="E98" s="7"/>
      <c r="F98" s="5"/>
      <c r="G98" s="6"/>
      <c r="H98" s="5"/>
    </row>
    <row r="99" spans="1:8" x14ac:dyDescent="0.15">
      <c r="A99" s="1"/>
      <c r="B99" s="5"/>
      <c r="C99" s="6"/>
      <c r="D99" s="5"/>
      <c r="E99" s="7"/>
      <c r="F99" s="5"/>
      <c r="G99" s="6"/>
      <c r="H99" s="5"/>
    </row>
    <row r="100" spans="1:8" x14ac:dyDescent="0.15">
      <c r="A100" s="15" t="s">
        <v>132</v>
      </c>
      <c r="B100" s="5"/>
      <c r="C100" s="6"/>
      <c r="D100" s="5"/>
      <c r="E100" s="12"/>
      <c r="F100" s="5"/>
      <c r="G100" s="6"/>
      <c r="H100" s="5"/>
    </row>
    <row r="101" spans="1:8" x14ac:dyDescent="0.15">
      <c r="A101" s="1" t="s">
        <v>133</v>
      </c>
      <c r="B101" s="35">
        <v>3.19</v>
      </c>
      <c r="C101" s="6">
        <v>321</v>
      </c>
      <c r="D101" s="5">
        <f>IFERROR(C101/B101,"n/a")</f>
        <v>100.6269592476489</v>
      </c>
      <c r="E101" s="7"/>
      <c r="F101" s="5">
        <v>2.94</v>
      </c>
      <c r="G101" s="6">
        <v>297</v>
      </c>
      <c r="H101" s="5">
        <f>IFERROR(G101/F101,"n/a")</f>
        <v>101.0204081632653</v>
      </c>
    </row>
    <row r="102" spans="1:8" x14ac:dyDescent="0.15">
      <c r="A102" s="1" t="s">
        <v>135</v>
      </c>
      <c r="B102" s="5">
        <v>3.63</v>
      </c>
      <c r="C102" s="6">
        <v>1827</v>
      </c>
      <c r="D102" s="5">
        <f t="shared" ref="D102:D108" si="14">IFERROR(C102/B102,"n/a")</f>
        <v>503.30578512396698</v>
      </c>
      <c r="E102" s="7"/>
      <c r="F102" s="5">
        <v>3.71</v>
      </c>
      <c r="G102" s="6">
        <v>1864</v>
      </c>
      <c r="H102" s="5">
        <f t="shared" ref="H102:H108" si="15">IFERROR(G102/F102,"n/a")</f>
        <v>502.42587601078168</v>
      </c>
    </row>
    <row r="103" spans="1:8" x14ac:dyDescent="0.15">
      <c r="A103" s="1" t="s">
        <v>137</v>
      </c>
      <c r="B103" s="5">
        <v>4.5</v>
      </c>
      <c r="C103" s="6">
        <v>1760</v>
      </c>
      <c r="D103" s="5">
        <f t="shared" si="14"/>
        <v>391.11111111111109</v>
      </c>
      <c r="E103" s="7"/>
      <c r="F103" s="5">
        <v>4</v>
      </c>
      <c r="G103" s="6">
        <v>555</v>
      </c>
      <c r="H103" s="5">
        <f t="shared" si="15"/>
        <v>138.75</v>
      </c>
    </row>
    <row r="104" spans="1:8" x14ac:dyDescent="0.15">
      <c r="A104" s="1" t="s">
        <v>139</v>
      </c>
      <c r="B104" s="5">
        <v>0.5</v>
      </c>
      <c r="C104" s="6">
        <v>150</v>
      </c>
      <c r="D104" s="5">
        <f t="shared" si="14"/>
        <v>300</v>
      </c>
      <c r="E104" s="7"/>
      <c r="F104" s="5">
        <v>0.91666666666666663</v>
      </c>
      <c r="G104" s="6">
        <v>1</v>
      </c>
      <c r="H104" s="5">
        <f t="shared" si="15"/>
        <v>1.0909090909090911</v>
      </c>
    </row>
    <row r="105" spans="1:8" x14ac:dyDescent="0.15">
      <c r="A105" s="1" t="s">
        <v>151</v>
      </c>
      <c r="B105" s="5">
        <v>0.5</v>
      </c>
      <c r="C105" s="6">
        <v>147</v>
      </c>
      <c r="D105" s="5">
        <f t="shared" si="14"/>
        <v>294</v>
      </c>
      <c r="E105" s="7"/>
      <c r="F105" s="5">
        <v>1</v>
      </c>
      <c r="G105" s="6">
        <v>273</v>
      </c>
      <c r="H105" s="5">
        <f t="shared" si="15"/>
        <v>273</v>
      </c>
    </row>
    <row r="106" spans="1:8" x14ac:dyDescent="0.15">
      <c r="A106" s="1" t="s">
        <v>162</v>
      </c>
      <c r="B106" s="5">
        <v>0.08</v>
      </c>
      <c r="C106" s="6">
        <v>0</v>
      </c>
      <c r="D106" s="5">
        <f t="shared" si="14"/>
        <v>0</v>
      </c>
      <c r="E106" s="7"/>
      <c r="F106" s="5">
        <v>0.08</v>
      </c>
      <c r="G106" s="6"/>
      <c r="H106" s="5">
        <f t="shared" si="15"/>
        <v>0</v>
      </c>
    </row>
    <row r="107" spans="1:8" x14ac:dyDescent="0.15">
      <c r="A107" s="1" t="s">
        <v>153</v>
      </c>
      <c r="B107" s="5">
        <v>0.03</v>
      </c>
      <c r="C107" s="6">
        <v>0</v>
      </c>
      <c r="D107" s="5">
        <f t="shared" si="14"/>
        <v>0</v>
      </c>
      <c r="E107" s="7"/>
      <c r="F107" s="5">
        <v>0.03</v>
      </c>
      <c r="G107" s="6"/>
      <c r="H107" s="5">
        <f t="shared" si="15"/>
        <v>0</v>
      </c>
    </row>
    <row r="108" spans="1:8" x14ac:dyDescent="0.15">
      <c r="A108" s="1" t="s">
        <v>154</v>
      </c>
      <c r="B108" s="5">
        <v>17.07</v>
      </c>
      <c r="C108" s="6">
        <v>0</v>
      </c>
      <c r="D108" s="5">
        <f t="shared" si="14"/>
        <v>0</v>
      </c>
      <c r="E108" s="7"/>
      <c r="F108" s="5">
        <v>17.07</v>
      </c>
      <c r="G108" s="6"/>
      <c r="H108" s="5">
        <f t="shared" si="15"/>
        <v>0</v>
      </c>
    </row>
    <row r="109" spans="1:8" x14ac:dyDescent="0.15">
      <c r="A109" s="17" t="s">
        <v>142</v>
      </c>
      <c r="B109" s="18">
        <f>SUM(B101:B108)</f>
        <v>29.5</v>
      </c>
      <c r="C109" s="19">
        <f>SUM(C101:C108)</f>
        <v>4205</v>
      </c>
      <c r="D109" s="18">
        <f>IFERROR(C109/B109,"n/a")</f>
        <v>142.54237288135593</v>
      </c>
      <c r="E109" s="17"/>
      <c r="F109" s="18">
        <f>SUM(F101:F108)</f>
        <v>29.746666666666666</v>
      </c>
      <c r="G109" s="19">
        <f>SUM(G101:G108)</f>
        <v>2990</v>
      </c>
      <c r="H109" s="18">
        <f>IFERROR(G109/F109,"n/a")</f>
        <v>100.51546391752578</v>
      </c>
    </row>
    <row r="110" spans="1:8" x14ac:dyDescent="0.15">
      <c r="A110" s="1"/>
      <c r="B110" s="5"/>
      <c r="C110" s="6"/>
      <c r="D110" s="5"/>
      <c r="E110" s="7"/>
      <c r="F110" s="23"/>
      <c r="G110" s="6"/>
      <c r="H110" s="5"/>
    </row>
    <row r="111" spans="1:8" x14ac:dyDescent="0.15">
      <c r="A111" s="1"/>
      <c r="B111" s="5"/>
      <c r="C111" s="6"/>
      <c r="D111" s="5"/>
      <c r="E111" s="7"/>
      <c r="F111" s="5"/>
      <c r="G111" s="6"/>
      <c r="H111" s="5"/>
    </row>
    <row r="112" spans="1:8" x14ac:dyDescent="0.15">
      <c r="A112" s="17" t="s">
        <v>145</v>
      </c>
      <c r="B112" s="36">
        <f>B109+B97+B89+B86+B83+B70+B62+B53+B42+B39</f>
        <v>1067.6747</v>
      </c>
      <c r="C112" s="19">
        <f>C109+C97+C89+C86+C83+C70+C62+C53+C42+C39</f>
        <v>222661</v>
      </c>
      <c r="D112" s="18">
        <f>IFERROR(C112/B112,"n/a")</f>
        <v>208.54760349758217</v>
      </c>
      <c r="E112" s="17"/>
      <c r="F112" s="36">
        <f>F109+F97+F89+F86+F83+F70+F62+F53+F42+F39</f>
        <v>1061.8547000000001</v>
      </c>
      <c r="G112" s="19">
        <f>G109+G97+G89+G86+G83+G70+G62+G53+G42+G39</f>
        <v>205545</v>
      </c>
      <c r="H112" s="18">
        <f>IFERROR(G112/F112,"n/a")</f>
        <v>193.57168169995384</v>
      </c>
    </row>
  </sheetData>
  <sheetProtection algorithmName="SHA-512" hashValue="rpk5YS2+0KpkS3Nj4Y8DzTnSjaO9Lz5gGgYqu2494YLDWpTwtLLR5CXdcW0W++NUjr7knZBCs9WQ35G/w3J5BQ==" saltValue="d+Ppvk/dXlGetBuJnGgOwg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75:C75 A101:A103 E13:E35 E75 E101:E103 E93:E94 E107:E108 A107:A108 A93:D96 G107:G108 G93:G94 G101:G103 G75 G12:G35 C107:C108 C101:C103 A12:A35 C18:C35 C13:C16 C12:E12">
    <cfRule type="expression" dxfId="129" priority="82">
      <formula>MOD(ROW(),2)=0</formula>
    </cfRule>
  </conditionalFormatting>
  <conditionalFormatting sqref="C48:C52 G48:G52 E48:E52 A48:A52">
    <cfRule type="expression" dxfId="128" priority="81">
      <formula>MOD(ROW(),2)=0</formula>
    </cfRule>
  </conditionalFormatting>
  <conditionalFormatting sqref="E57:E61 A57:A61 G57:G61">
    <cfRule type="expression" dxfId="127" priority="80">
      <formula>MOD(ROW(),2)=0</formula>
    </cfRule>
  </conditionalFormatting>
  <conditionalFormatting sqref="A66:A69 E66:E69 G66:G69">
    <cfRule type="expression" dxfId="126" priority="79">
      <formula>MOD(ROW(),2)=0</formula>
    </cfRule>
  </conditionalFormatting>
  <conditionalFormatting sqref="A76:C82 E76:E82 G76:G82">
    <cfRule type="expression" dxfId="125" priority="78">
      <formula>MOD(ROW(),2)=0</formula>
    </cfRule>
  </conditionalFormatting>
  <conditionalFormatting sqref="E95:E96 G95:G96">
    <cfRule type="expression" dxfId="124" priority="77">
      <formula>MOD(ROW(),2)=0</formula>
    </cfRule>
  </conditionalFormatting>
  <conditionalFormatting sqref="C57:C60">
    <cfRule type="expression" dxfId="123" priority="76">
      <formula>MOD(ROW(),2)=0</formula>
    </cfRule>
  </conditionalFormatting>
  <conditionalFormatting sqref="C66:C69">
    <cfRule type="expression" dxfId="122" priority="75">
      <formula>MOD(ROW(),2)=0</formula>
    </cfRule>
  </conditionalFormatting>
  <conditionalFormatting sqref="D48:D52">
    <cfRule type="expression" dxfId="121" priority="74">
      <formula>MOD(ROW(),2)=0</formula>
    </cfRule>
  </conditionalFormatting>
  <conditionalFormatting sqref="D57:D61">
    <cfRule type="expression" dxfId="120" priority="73">
      <formula>MOD(ROW(),2)=0</formula>
    </cfRule>
  </conditionalFormatting>
  <conditionalFormatting sqref="D66:D69">
    <cfRule type="expression" dxfId="119" priority="72">
      <formula>MOD(ROW(),2)=0</formula>
    </cfRule>
  </conditionalFormatting>
  <conditionalFormatting sqref="D101:D105 D107:D108">
    <cfRule type="expression" dxfId="118" priority="70">
      <formula>MOD(ROW(),2)=0</formula>
    </cfRule>
  </conditionalFormatting>
  <conditionalFormatting sqref="D75:D82">
    <cfRule type="expression" dxfId="117" priority="71">
      <formula>MOD(ROW(),2)=0</formula>
    </cfRule>
  </conditionalFormatting>
  <conditionalFormatting sqref="E104:E105 A104:A105 G104:G105 C104:C105">
    <cfRule type="expression" dxfId="116" priority="69">
      <formula>MOD(ROW(),2)=0</formula>
    </cfRule>
  </conditionalFormatting>
  <conditionalFormatting sqref="D37 D13:D35">
    <cfRule type="expression" dxfId="115" priority="68">
      <formula>MOD(ROW(),2)=0</formula>
    </cfRule>
  </conditionalFormatting>
  <conditionalFormatting sqref="H12 H93:H96">
    <cfRule type="expression" dxfId="114" priority="67">
      <formula>MOD(ROW(),2)=0</formula>
    </cfRule>
  </conditionalFormatting>
  <conditionalFormatting sqref="H48:H52">
    <cfRule type="expression" dxfId="113" priority="66">
      <formula>MOD(ROW(),2)=0</formula>
    </cfRule>
  </conditionalFormatting>
  <conditionalFormatting sqref="H57:H61">
    <cfRule type="expression" dxfId="112" priority="65">
      <formula>MOD(ROW(),2)=0</formula>
    </cfRule>
  </conditionalFormatting>
  <conditionalFormatting sqref="H66:H69">
    <cfRule type="expression" dxfId="111" priority="64">
      <formula>MOD(ROW(),2)=0</formula>
    </cfRule>
  </conditionalFormatting>
  <conditionalFormatting sqref="H101:H105 H107:H108">
    <cfRule type="expression" dxfId="110" priority="62">
      <formula>MOD(ROW(),2)=0</formula>
    </cfRule>
  </conditionalFormatting>
  <conditionalFormatting sqref="H75:H82">
    <cfRule type="expression" dxfId="109" priority="63">
      <formula>MOD(ROW(),2)=0</formula>
    </cfRule>
  </conditionalFormatting>
  <conditionalFormatting sqref="H13:H35 H37">
    <cfRule type="expression" dxfId="108" priority="61">
      <formula>MOD(ROW(),2)=0</formula>
    </cfRule>
  </conditionalFormatting>
  <conditionalFormatting sqref="A38 E38 G38 C38">
    <cfRule type="expression" dxfId="107" priority="60">
      <formula>MOD(ROW(),2)=0</formula>
    </cfRule>
  </conditionalFormatting>
  <conditionalFormatting sqref="D38">
    <cfRule type="expression" dxfId="106" priority="59">
      <formula>MOD(ROW(),2)=0</formula>
    </cfRule>
  </conditionalFormatting>
  <conditionalFormatting sqref="H38">
    <cfRule type="expression" dxfId="105" priority="58">
      <formula>MOD(ROW(),2)=0</formula>
    </cfRule>
  </conditionalFormatting>
  <conditionalFormatting sqref="A36:C36 E36 G36">
    <cfRule type="expression" dxfId="104" priority="57">
      <formula>MOD(ROW(),2)=0</formula>
    </cfRule>
  </conditionalFormatting>
  <conditionalFormatting sqref="D36">
    <cfRule type="expression" dxfId="103" priority="56">
      <formula>MOD(ROW(),2)=0</formula>
    </cfRule>
  </conditionalFormatting>
  <conditionalFormatting sqref="H36">
    <cfRule type="expression" dxfId="102" priority="55">
      <formula>MOD(ROW(),2)=0</formula>
    </cfRule>
  </conditionalFormatting>
  <conditionalFormatting sqref="F12:F35 F75 F101:F103 F93:F94 F107:F108">
    <cfRule type="expression" dxfId="101" priority="45">
      <formula>MOD(ROW(),2)=0</formula>
    </cfRule>
  </conditionalFormatting>
  <conditionalFormatting sqref="F48:F52">
    <cfRule type="expression" dxfId="100" priority="44">
      <formula>MOD(ROW(),2)=0</formula>
    </cfRule>
  </conditionalFormatting>
  <conditionalFormatting sqref="F57:F60">
    <cfRule type="expression" dxfId="99" priority="43">
      <formula>MOD(ROW(),2)=0</formula>
    </cfRule>
  </conditionalFormatting>
  <conditionalFormatting sqref="F66:F69">
    <cfRule type="expression" dxfId="98" priority="42">
      <formula>MOD(ROW(),2)=0</formula>
    </cfRule>
  </conditionalFormatting>
  <conditionalFormatting sqref="F76:F81">
    <cfRule type="expression" dxfId="97" priority="41">
      <formula>MOD(ROW(),2)=0</formula>
    </cfRule>
  </conditionalFormatting>
  <conditionalFormatting sqref="F95:F96">
    <cfRule type="expression" dxfId="96" priority="40">
      <formula>MOD(ROW(),2)=0</formula>
    </cfRule>
  </conditionalFormatting>
  <conditionalFormatting sqref="F104:F105">
    <cfRule type="expression" dxfId="95" priority="39">
      <formula>MOD(ROW(),2)=0</formula>
    </cfRule>
  </conditionalFormatting>
  <conditionalFormatting sqref="F38">
    <cfRule type="expression" dxfId="94" priority="38">
      <formula>MOD(ROW(),2)=0</formula>
    </cfRule>
  </conditionalFormatting>
  <conditionalFormatting sqref="F36">
    <cfRule type="expression" dxfId="93" priority="37">
      <formula>MOD(ROW(),2)=0</formula>
    </cfRule>
  </conditionalFormatting>
  <conditionalFormatting sqref="C17">
    <cfRule type="expression" dxfId="92" priority="34">
      <formula>MOD(ROW(),2)=0</formula>
    </cfRule>
  </conditionalFormatting>
  <conditionalFormatting sqref="B12:B35">
    <cfRule type="expression" dxfId="91" priority="33">
      <formula>MOD(ROW(),2)=0</formula>
    </cfRule>
  </conditionalFormatting>
  <conditionalFormatting sqref="B101:B103 B107:B108">
    <cfRule type="expression" dxfId="90" priority="29">
      <formula>MOD(ROW(),2)=0</formula>
    </cfRule>
  </conditionalFormatting>
  <conditionalFormatting sqref="B104:B105">
    <cfRule type="expression" dxfId="89" priority="28">
      <formula>MOD(ROW(),2)=0</formula>
    </cfRule>
  </conditionalFormatting>
  <conditionalFormatting sqref="F82">
    <cfRule type="expression" dxfId="88" priority="27">
      <formula>MOD(ROW(),2)=0</formula>
    </cfRule>
  </conditionalFormatting>
  <conditionalFormatting sqref="F61">
    <cfRule type="expression" dxfId="87" priority="26">
      <formula>MOD(ROW(),2)=0</formula>
    </cfRule>
  </conditionalFormatting>
  <conditionalFormatting sqref="B37:B38">
    <cfRule type="expression" dxfId="86" priority="21">
      <formula>MOD(ROW(),2)=0</formula>
    </cfRule>
  </conditionalFormatting>
  <conditionalFormatting sqref="B48:B52">
    <cfRule type="expression" dxfId="85" priority="20">
      <formula>MOD(ROW(),2)=0</formula>
    </cfRule>
  </conditionalFormatting>
  <conditionalFormatting sqref="B57:B61">
    <cfRule type="expression" dxfId="84" priority="19">
      <formula>MOD(ROW(),2)=0</formula>
    </cfRule>
  </conditionalFormatting>
  <conditionalFormatting sqref="B66:B69">
    <cfRule type="expression" dxfId="83" priority="18">
      <formula>MOD(ROW(),2)=0</formula>
    </cfRule>
  </conditionalFormatting>
  <conditionalFormatting sqref="A47 E47 G47 C47">
    <cfRule type="expression" dxfId="82" priority="17">
      <formula>MOD(ROW(),2)=0</formula>
    </cfRule>
  </conditionalFormatting>
  <conditionalFormatting sqref="D47">
    <cfRule type="expression" dxfId="81" priority="16">
      <formula>MOD(ROW(),2)=0</formula>
    </cfRule>
  </conditionalFormatting>
  <conditionalFormatting sqref="H47">
    <cfRule type="expression" dxfId="80" priority="15">
      <formula>MOD(ROW(),2)=0</formula>
    </cfRule>
  </conditionalFormatting>
  <conditionalFormatting sqref="F47">
    <cfRule type="expression" dxfId="79" priority="14">
      <formula>MOD(ROW(),2)=0</formula>
    </cfRule>
  </conditionalFormatting>
  <conditionalFormatting sqref="B47">
    <cfRule type="expression" dxfId="78" priority="13">
      <formula>MOD(ROW(),2)=0</formula>
    </cfRule>
  </conditionalFormatting>
  <conditionalFormatting sqref="A46:C46 E46:G46">
    <cfRule type="expression" dxfId="77" priority="12">
      <formula>MOD(ROW(),2)=0</formula>
    </cfRule>
  </conditionalFormatting>
  <conditionalFormatting sqref="D46">
    <cfRule type="expression" dxfId="76" priority="11">
      <formula>MOD(ROW(),2)=0</formula>
    </cfRule>
  </conditionalFormatting>
  <conditionalFormatting sqref="H46">
    <cfRule type="expression" dxfId="75" priority="10">
      <formula>MOD(ROW(),2)=0</formula>
    </cfRule>
  </conditionalFormatting>
  <conditionalFormatting sqref="A106">
    <cfRule type="expression" dxfId="74" priority="9">
      <formula>MOD(ROW(),2)=0</formula>
    </cfRule>
  </conditionalFormatting>
  <conditionalFormatting sqref="B106:C106 E106:G106">
    <cfRule type="expression" dxfId="73" priority="8">
      <formula>MOD(ROW(),2)=0</formula>
    </cfRule>
  </conditionalFormatting>
  <conditionalFormatting sqref="D106">
    <cfRule type="expression" dxfId="72" priority="7">
      <formula>MOD(ROW(),2)=0</formula>
    </cfRule>
  </conditionalFormatting>
  <conditionalFormatting sqref="H106">
    <cfRule type="expression" dxfId="71" priority="6">
      <formula>MOD(ROW(),2)=0</formula>
    </cfRule>
  </conditionalFormatting>
  <conditionalFormatting sqref="A74:C74 E74 G74">
    <cfRule type="expression" dxfId="70" priority="5">
      <formula>MOD(ROW(),2)=0</formula>
    </cfRule>
  </conditionalFormatting>
  <conditionalFormatting sqref="D74">
    <cfRule type="expression" dxfId="69" priority="4">
      <formula>MOD(ROW(),2)=0</formula>
    </cfRule>
  </conditionalFormatting>
  <conditionalFormatting sqref="H74">
    <cfRule type="expression" dxfId="68" priority="3">
      <formula>MOD(ROW(),2)=0</formula>
    </cfRule>
  </conditionalFormatting>
  <conditionalFormatting sqref="F74">
    <cfRule type="expression" dxfId="67" priority="2">
      <formula>MOD(ROW(),2)=0</formula>
    </cfRule>
  </conditionalFormatting>
  <conditionalFormatting sqref="C61">
    <cfRule type="expression" dxfId="66" priority="1">
      <formula>MOD(ROW(),2)=0</formula>
    </cfRule>
  </conditionalFormatting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sqref="A1:H1"/>
    </sheetView>
  </sheetViews>
  <sheetFormatPr defaultRowHeight="10.5" x14ac:dyDescent="0.15"/>
  <cols>
    <col min="1" max="1" width="30.7109375" style="37" bestFit="1" customWidth="1"/>
    <col min="2" max="2" width="11.28515625" style="37" bestFit="1" customWidth="1"/>
    <col min="3" max="3" width="11.42578125" style="37" bestFit="1" customWidth="1"/>
    <col min="4" max="4" width="8.7109375" style="37" bestFit="1" customWidth="1"/>
    <col min="5" max="5" width="2.7109375" style="37" customWidth="1"/>
    <col min="6" max="6" width="11.28515625" style="37" bestFit="1" customWidth="1"/>
    <col min="7" max="7" width="11.42578125" style="37" bestFit="1" customWidth="1"/>
    <col min="8" max="8" width="8.7109375" style="37" bestFit="1" customWidth="1"/>
    <col min="9" max="16384" width="9.140625" style="37"/>
  </cols>
  <sheetData>
    <row r="1" spans="1:8" x14ac:dyDescent="0.15">
      <c r="A1" s="40" t="s">
        <v>0</v>
      </c>
      <c r="B1" s="40"/>
      <c r="C1" s="40"/>
      <c r="D1" s="40"/>
      <c r="E1" s="40"/>
      <c r="F1" s="40"/>
      <c r="G1" s="40"/>
      <c r="H1" s="40"/>
    </row>
    <row r="2" spans="1:8" x14ac:dyDescent="0.15">
      <c r="A2" s="40" t="s">
        <v>156</v>
      </c>
      <c r="B2" s="40"/>
      <c r="C2" s="40"/>
      <c r="D2" s="40"/>
      <c r="E2" s="40"/>
      <c r="F2" s="40"/>
      <c r="G2" s="40"/>
      <c r="H2" s="40"/>
    </row>
    <row r="3" spans="1:8" x14ac:dyDescent="0.15">
      <c r="A3" s="40" t="s">
        <v>163</v>
      </c>
      <c r="B3" s="40"/>
      <c r="C3" s="40"/>
      <c r="D3" s="40"/>
      <c r="E3" s="40"/>
      <c r="F3" s="40"/>
      <c r="G3" s="40"/>
      <c r="H3" s="40"/>
    </row>
    <row r="4" spans="1:8" x14ac:dyDescent="0.15">
      <c r="A4" s="40" t="s">
        <v>2</v>
      </c>
      <c r="B4" s="40"/>
      <c r="C4" s="40"/>
      <c r="D4" s="40"/>
      <c r="E4" s="40"/>
      <c r="F4" s="40"/>
      <c r="G4" s="40"/>
      <c r="H4" s="40"/>
    </row>
    <row r="5" spans="1:8" x14ac:dyDescent="0.15">
      <c r="A5" s="2"/>
      <c r="B5" s="32"/>
      <c r="C5" s="4"/>
      <c r="D5" s="3"/>
      <c r="E5" s="2"/>
      <c r="F5" s="3"/>
      <c r="G5" s="4"/>
      <c r="H5" s="3"/>
    </row>
    <row r="6" spans="1:8" x14ac:dyDescent="0.15">
      <c r="A6" s="1"/>
      <c r="B6" s="30"/>
      <c r="C6" s="6"/>
      <c r="D6" s="5"/>
      <c r="E6" s="7"/>
      <c r="F6" s="5"/>
      <c r="G6" s="6"/>
      <c r="H6" s="5"/>
    </row>
    <row r="7" spans="1:8" x14ac:dyDescent="0.15">
      <c r="A7" s="8"/>
      <c r="B7" s="41" t="s">
        <v>164</v>
      </c>
      <c r="C7" s="42"/>
      <c r="D7" s="42"/>
      <c r="E7" s="9"/>
      <c r="F7" s="41" t="s">
        <v>165</v>
      </c>
      <c r="G7" s="42"/>
      <c r="H7" s="42"/>
    </row>
    <row r="8" spans="1:8" x14ac:dyDescent="0.15">
      <c r="A8" s="9"/>
      <c r="B8" s="33" t="s">
        <v>3</v>
      </c>
      <c r="C8" s="11" t="s">
        <v>4</v>
      </c>
      <c r="D8" s="10" t="s">
        <v>5</v>
      </c>
      <c r="E8" s="7"/>
      <c r="F8" s="10" t="s">
        <v>3</v>
      </c>
      <c r="G8" s="11" t="s">
        <v>4</v>
      </c>
      <c r="H8" s="10" t="s">
        <v>5</v>
      </c>
    </row>
    <row r="9" spans="1:8" x14ac:dyDescent="0.15">
      <c r="A9" s="1"/>
      <c r="B9" s="33" t="s">
        <v>6</v>
      </c>
      <c r="C9" s="11" t="s">
        <v>5</v>
      </c>
      <c r="D9" s="10" t="s">
        <v>7</v>
      </c>
      <c r="E9" s="12"/>
      <c r="F9" s="10" t="s">
        <v>6</v>
      </c>
      <c r="G9" s="11" t="s">
        <v>5</v>
      </c>
      <c r="H9" s="10" t="s">
        <v>7</v>
      </c>
    </row>
    <row r="10" spans="1:8" x14ac:dyDescent="0.15">
      <c r="A10" s="1"/>
      <c r="B10" s="34"/>
      <c r="C10" s="14"/>
      <c r="D10" s="13"/>
      <c r="E10" s="12"/>
      <c r="F10" s="13"/>
      <c r="G10" s="14"/>
      <c r="H10" s="13"/>
    </row>
    <row r="11" spans="1:8" x14ac:dyDescent="0.15">
      <c r="A11" s="15" t="s">
        <v>11</v>
      </c>
      <c r="B11" s="30"/>
      <c r="C11" s="6"/>
      <c r="D11" s="5"/>
      <c r="E11" s="7"/>
      <c r="F11" s="5"/>
      <c r="G11" s="6"/>
      <c r="H11" s="5"/>
    </row>
    <row r="12" spans="1:8" x14ac:dyDescent="0.15">
      <c r="A12" s="1" t="s">
        <v>12</v>
      </c>
      <c r="B12" s="5">
        <v>1.0833333333333333</v>
      </c>
      <c r="C12" s="6">
        <v>0</v>
      </c>
      <c r="D12" s="5">
        <f>IFERROR(C12/B12,"n/a")</f>
        <v>0</v>
      </c>
      <c r="E12" s="7"/>
      <c r="F12" s="5">
        <v>1</v>
      </c>
      <c r="G12" s="6">
        <v>0</v>
      </c>
      <c r="H12" s="5">
        <f>IFERROR(G12/F12,"n/a")</f>
        <v>0</v>
      </c>
    </row>
    <row r="13" spans="1:8" x14ac:dyDescent="0.15">
      <c r="A13" s="1" t="s">
        <v>14</v>
      </c>
      <c r="B13" s="5">
        <v>4.2200000000000006</v>
      </c>
      <c r="C13" s="6">
        <v>0</v>
      </c>
      <c r="D13" s="5">
        <f t="shared" ref="D13:D38" si="0">IFERROR(C13/B13,"n/a")</f>
        <v>0</v>
      </c>
      <c r="E13" s="7"/>
      <c r="F13" s="5">
        <v>4.7200000000000006</v>
      </c>
      <c r="G13" s="6">
        <v>0</v>
      </c>
      <c r="H13" s="5">
        <f t="shared" ref="H13:H38" si="1">IFERROR(G13/F13,"n/a")</f>
        <v>0</v>
      </c>
    </row>
    <row r="14" spans="1:8" x14ac:dyDescent="0.15">
      <c r="A14" s="1" t="s">
        <v>16</v>
      </c>
      <c r="B14" s="5">
        <v>21.646999999999998</v>
      </c>
      <c r="C14" s="6">
        <v>87</v>
      </c>
      <c r="D14" s="5">
        <f t="shared" si="0"/>
        <v>4.0190326604148385</v>
      </c>
      <c r="E14" s="7"/>
      <c r="F14" s="5">
        <v>23.896999999999998</v>
      </c>
      <c r="G14" s="6">
        <v>93</v>
      </c>
      <c r="H14" s="5">
        <f t="shared" si="1"/>
        <v>3.8917018872661844</v>
      </c>
    </row>
    <row r="15" spans="1:8" x14ac:dyDescent="0.15">
      <c r="A15" s="1" t="s">
        <v>19</v>
      </c>
      <c r="B15" s="5">
        <v>31.56</v>
      </c>
      <c r="C15" s="6">
        <v>301</v>
      </c>
      <c r="D15" s="5">
        <f t="shared" si="0"/>
        <v>9.5373891001267435</v>
      </c>
      <c r="E15" s="7"/>
      <c r="F15" s="5">
        <v>32.81</v>
      </c>
      <c r="G15" s="6">
        <v>320</v>
      </c>
      <c r="H15" s="5">
        <f t="shared" si="1"/>
        <v>9.7531240475464784</v>
      </c>
    </row>
    <row r="16" spans="1:8" x14ac:dyDescent="0.15">
      <c r="A16" s="1" t="s">
        <v>21</v>
      </c>
      <c r="B16" s="5">
        <v>20.97</v>
      </c>
      <c r="C16" s="6">
        <v>496</v>
      </c>
      <c r="D16" s="5">
        <f t="shared" si="0"/>
        <v>23.652837386742966</v>
      </c>
      <c r="E16" s="7"/>
      <c r="F16" s="5">
        <v>21.223333333333333</v>
      </c>
      <c r="G16" s="6">
        <v>510</v>
      </c>
      <c r="H16" s="5">
        <f t="shared" si="1"/>
        <v>24.030155489241402</v>
      </c>
    </row>
    <row r="17" spans="1:8" x14ac:dyDescent="0.15">
      <c r="A17" s="1" t="s">
        <v>23</v>
      </c>
      <c r="B17" s="5">
        <v>5.5600000000000005</v>
      </c>
      <c r="C17" s="6">
        <v>0</v>
      </c>
      <c r="D17" s="5">
        <f t="shared" si="0"/>
        <v>0</v>
      </c>
      <c r="E17" s="7"/>
      <c r="F17" s="5">
        <v>5.5600000000000005</v>
      </c>
      <c r="G17" s="6">
        <v>0</v>
      </c>
      <c r="H17" s="5">
        <f t="shared" si="1"/>
        <v>0</v>
      </c>
    </row>
    <row r="18" spans="1:8" x14ac:dyDescent="0.15">
      <c r="A18" s="1" t="s">
        <v>25</v>
      </c>
      <c r="B18" s="5">
        <v>18.509999999999998</v>
      </c>
      <c r="C18" s="6">
        <v>119</v>
      </c>
      <c r="D18" s="5">
        <f t="shared" si="0"/>
        <v>6.4289573203673696</v>
      </c>
      <c r="E18" s="7"/>
      <c r="F18" s="5">
        <v>19.009999999999998</v>
      </c>
      <c r="G18" s="6">
        <v>113</v>
      </c>
      <c r="H18" s="5">
        <f t="shared" si="1"/>
        <v>5.9442398737506581</v>
      </c>
    </row>
    <row r="19" spans="1:8" x14ac:dyDescent="0.15">
      <c r="A19" s="1" t="s">
        <v>27</v>
      </c>
      <c r="B19" s="5">
        <v>45.092399999999998</v>
      </c>
      <c r="C19" s="6">
        <v>681</v>
      </c>
      <c r="D19" s="5">
        <f t="shared" si="0"/>
        <v>15.10232322963515</v>
      </c>
      <c r="E19" s="7"/>
      <c r="F19" s="5">
        <v>43.592399999999998</v>
      </c>
      <c r="G19" s="6">
        <v>645</v>
      </c>
      <c r="H19" s="5">
        <f t="shared" si="1"/>
        <v>14.796157128306771</v>
      </c>
    </row>
    <row r="20" spans="1:8" x14ac:dyDescent="0.15">
      <c r="A20" s="1" t="s">
        <v>29</v>
      </c>
      <c r="B20" s="5">
        <v>37.46</v>
      </c>
      <c r="C20" s="6">
        <v>510</v>
      </c>
      <c r="D20" s="5">
        <f t="shared" si="0"/>
        <v>13.614522156967432</v>
      </c>
      <c r="E20" s="7"/>
      <c r="F20" s="5">
        <v>37.79</v>
      </c>
      <c r="G20" s="6">
        <v>487</v>
      </c>
      <c r="H20" s="5">
        <f t="shared" si="1"/>
        <v>12.887007144747288</v>
      </c>
    </row>
    <row r="21" spans="1:8" x14ac:dyDescent="0.15">
      <c r="A21" s="1" t="s">
        <v>31</v>
      </c>
      <c r="B21" s="5">
        <v>36.790000000000006</v>
      </c>
      <c r="C21" s="6">
        <v>321</v>
      </c>
      <c r="D21" s="5">
        <f t="shared" si="0"/>
        <v>8.7251970644196781</v>
      </c>
      <c r="E21" s="7"/>
      <c r="F21" s="5">
        <v>32.040000000000006</v>
      </c>
      <c r="G21" s="6">
        <v>330</v>
      </c>
      <c r="H21" s="5">
        <f t="shared" si="1"/>
        <v>10.299625468164791</v>
      </c>
    </row>
    <row r="22" spans="1:8" x14ac:dyDescent="0.15">
      <c r="A22" s="1" t="s">
        <v>33</v>
      </c>
      <c r="B22" s="5">
        <v>4.833333333333333</v>
      </c>
      <c r="C22" s="6">
        <v>0</v>
      </c>
      <c r="D22" s="5">
        <f t="shared" si="0"/>
        <v>0</v>
      </c>
      <c r="E22" s="7"/>
      <c r="F22" s="5">
        <v>4.5</v>
      </c>
      <c r="G22" s="6">
        <v>0</v>
      </c>
      <c r="H22" s="5">
        <f t="shared" si="1"/>
        <v>0</v>
      </c>
    </row>
    <row r="23" spans="1:8" x14ac:dyDescent="0.15">
      <c r="A23" s="1" t="s">
        <v>35</v>
      </c>
      <c r="B23" s="5">
        <v>69.516666666666666</v>
      </c>
      <c r="C23" s="6">
        <v>477</v>
      </c>
      <c r="D23" s="5">
        <f t="shared" si="0"/>
        <v>6.8616638695756418</v>
      </c>
      <c r="E23" s="7"/>
      <c r="F23" s="5">
        <v>72.099999999999994</v>
      </c>
      <c r="G23" s="6">
        <v>492</v>
      </c>
      <c r="H23" s="5">
        <f t="shared" si="1"/>
        <v>6.8238557558945914</v>
      </c>
    </row>
    <row r="24" spans="1:8" x14ac:dyDescent="0.15">
      <c r="A24" s="1" t="s">
        <v>37</v>
      </c>
      <c r="B24" s="5">
        <v>33.380000000000003</v>
      </c>
      <c r="C24" s="6">
        <v>611</v>
      </c>
      <c r="D24" s="5">
        <f t="shared" si="0"/>
        <v>18.304373876572797</v>
      </c>
      <c r="E24" s="7"/>
      <c r="F24" s="5">
        <v>34.549999999999997</v>
      </c>
      <c r="G24" s="6">
        <v>555</v>
      </c>
      <c r="H24" s="5">
        <f t="shared" si="1"/>
        <v>16.063675832127352</v>
      </c>
    </row>
    <row r="25" spans="1:8" x14ac:dyDescent="0.15">
      <c r="A25" s="1" t="s">
        <v>39</v>
      </c>
      <c r="B25" s="5">
        <v>1.8333333333333333</v>
      </c>
      <c r="C25" s="6">
        <v>0</v>
      </c>
      <c r="D25" s="5">
        <f t="shared" si="0"/>
        <v>0</v>
      </c>
      <c r="E25" s="7"/>
      <c r="F25" s="5">
        <v>2</v>
      </c>
      <c r="G25" s="6">
        <v>0</v>
      </c>
      <c r="H25" s="5">
        <f t="shared" si="1"/>
        <v>0</v>
      </c>
    </row>
    <row r="26" spans="1:8" x14ac:dyDescent="0.15">
      <c r="A26" s="1" t="s">
        <v>41</v>
      </c>
      <c r="B26" s="5">
        <v>15.389200000000001</v>
      </c>
      <c r="C26" s="6">
        <v>99</v>
      </c>
      <c r="D26" s="5">
        <f t="shared" si="0"/>
        <v>6.4330829412834971</v>
      </c>
      <c r="E26" s="7"/>
      <c r="F26" s="5">
        <v>16.389200000000002</v>
      </c>
      <c r="G26" s="6">
        <v>87</v>
      </c>
      <c r="H26" s="5">
        <f t="shared" si="1"/>
        <v>5.3083738071412876</v>
      </c>
    </row>
    <row r="27" spans="1:8" x14ac:dyDescent="0.15">
      <c r="A27" s="1" t="s">
        <v>43</v>
      </c>
      <c r="B27" s="5">
        <v>21.14</v>
      </c>
      <c r="C27" s="6">
        <v>400</v>
      </c>
      <c r="D27" s="5">
        <f t="shared" si="0"/>
        <v>18.921475875118258</v>
      </c>
      <c r="E27" s="7"/>
      <c r="F27" s="5">
        <v>21.14</v>
      </c>
      <c r="G27" s="6">
        <v>409</v>
      </c>
      <c r="H27" s="5">
        <f t="shared" si="1"/>
        <v>19.347209082308421</v>
      </c>
    </row>
    <row r="28" spans="1:8" x14ac:dyDescent="0.15">
      <c r="A28" s="1" t="s">
        <v>45</v>
      </c>
      <c r="B28" s="5">
        <v>19.43</v>
      </c>
      <c r="C28" s="6">
        <v>201</v>
      </c>
      <c r="D28" s="5">
        <f t="shared" si="0"/>
        <v>10.344827586206897</v>
      </c>
      <c r="E28" s="7"/>
      <c r="F28" s="5">
        <v>19.93</v>
      </c>
      <c r="G28" s="6">
        <v>192</v>
      </c>
      <c r="H28" s="5">
        <f t="shared" si="1"/>
        <v>9.6337180130456606</v>
      </c>
    </row>
    <row r="29" spans="1:8" x14ac:dyDescent="0.15">
      <c r="A29" s="1" t="s">
        <v>47</v>
      </c>
      <c r="B29" s="5">
        <v>28.72</v>
      </c>
      <c r="C29" s="6">
        <v>648</v>
      </c>
      <c r="D29" s="5">
        <f t="shared" si="0"/>
        <v>22.562674094707521</v>
      </c>
      <c r="E29" s="7"/>
      <c r="F29" s="5">
        <v>28.72</v>
      </c>
      <c r="G29" s="6">
        <v>604</v>
      </c>
      <c r="H29" s="5">
        <f t="shared" si="1"/>
        <v>21.030640668523677</v>
      </c>
    </row>
    <row r="30" spans="1:8" x14ac:dyDescent="0.15">
      <c r="A30" s="1" t="s">
        <v>49</v>
      </c>
      <c r="B30" s="5">
        <v>8.3333999999999993</v>
      </c>
      <c r="C30" s="6">
        <v>0</v>
      </c>
      <c r="D30" s="5">
        <f t="shared" si="0"/>
        <v>0</v>
      </c>
      <c r="E30" s="7"/>
      <c r="F30" s="5">
        <v>8.0833999999999993</v>
      </c>
      <c r="G30" s="6">
        <v>0</v>
      </c>
      <c r="H30" s="5">
        <f t="shared" si="1"/>
        <v>0</v>
      </c>
    </row>
    <row r="31" spans="1:8" x14ac:dyDescent="0.15">
      <c r="A31" s="1" t="s">
        <v>51</v>
      </c>
      <c r="B31" s="5">
        <v>28.89</v>
      </c>
      <c r="C31" s="6">
        <v>237</v>
      </c>
      <c r="D31" s="5">
        <f t="shared" si="0"/>
        <v>8.2035306334371754</v>
      </c>
      <c r="E31" s="7"/>
      <c r="F31" s="5">
        <v>27.64</v>
      </c>
      <c r="G31" s="6">
        <v>241</v>
      </c>
      <c r="H31" s="5">
        <f t="shared" si="1"/>
        <v>8.7192474674384943</v>
      </c>
    </row>
    <row r="32" spans="1:8" x14ac:dyDescent="0.15">
      <c r="A32" s="1" t="s">
        <v>53</v>
      </c>
      <c r="B32" s="5">
        <v>6.9533333333333331</v>
      </c>
      <c r="C32" s="6">
        <v>136</v>
      </c>
      <c r="D32" s="5">
        <f t="shared" si="0"/>
        <v>19.558964525407479</v>
      </c>
      <c r="E32" s="7"/>
      <c r="F32" s="5">
        <v>7.4533333333333331</v>
      </c>
      <c r="G32" s="6">
        <v>184</v>
      </c>
      <c r="H32" s="5">
        <f t="shared" si="1"/>
        <v>24.686940966010734</v>
      </c>
    </row>
    <row r="33" spans="1:8" x14ac:dyDescent="0.15">
      <c r="A33" s="1" t="s">
        <v>55</v>
      </c>
      <c r="B33" s="5">
        <v>8</v>
      </c>
      <c r="C33" s="6">
        <v>0</v>
      </c>
      <c r="D33" s="5">
        <f t="shared" si="0"/>
        <v>0</v>
      </c>
      <c r="E33" s="7"/>
      <c r="F33" s="5">
        <v>8</v>
      </c>
      <c r="G33" s="6">
        <v>0</v>
      </c>
      <c r="H33" s="5">
        <f t="shared" si="1"/>
        <v>0</v>
      </c>
    </row>
    <row r="34" spans="1:8" x14ac:dyDescent="0.15">
      <c r="A34" s="1" t="s">
        <v>57</v>
      </c>
      <c r="B34" s="5">
        <v>19.048466666666666</v>
      </c>
      <c r="C34" s="6">
        <v>0</v>
      </c>
      <c r="D34" s="5">
        <f t="shared" si="0"/>
        <v>0</v>
      </c>
      <c r="E34" s="7"/>
      <c r="F34" s="5">
        <v>19.048466666666666</v>
      </c>
      <c r="G34" s="6">
        <v>0</v>
      </c>
      <c r="H34" s="5">
        <f t="shared" si="1"/>
        <v>0</v>
      </c>
    </row>
    <row r="35" spans="1:8" x14ac:dyDescent="0.15">
      <c r="A35" s="1" t="s">
        <v>59</v>
      </c>
      <c r="B35" s="5">
        <v>39.43</v>
      </c>
      <c r="C35" s="6">
        <v>15</v>
      </c>
      <c r="D35" s="5">
        <f t="shared" si="0"/>
        <v>0.38042099923915801</v>
      </c>
      <c r="E35" s="7"/>
      <c r="F35" s="5">
        <v>38.930000000000007</v>
      </c>
      <c r="G35" s="6">
        <v>0</v>
      </c>
      <c r="H35" s="5">
        <f t="shared" si="1"/>
        <v>0</v>
      </c>
    </row>
    <row r="36" spans="1:8" x14ac:dyDescent="0.15">
      <c r="A36" s="27" t="s">
        <v>61</v>
      </c>
      <c r="B36" s="28">
        <f>SUM(B12:B35)</f>
        <v>527.79046666666659</v>
      </c>
      <c r="C36" s="29">
        <f>SUM(C12:C35)</f>
        <v>5339</v>
      </c>
      <c r="D36" s="28">
        <f t="shared" si="0"/>
        <v>10.115756795910297</v>
      </c>
      <c r="E36" s="12"/>
      <c r="F36" s="28">
        <f>SUM(F12:F35)</f>
        <v>530.1271333333334</v>
      </c>
      <c r="G36" s="29">
        <f>SUM(G12:G35)</f>
        <v>5262</v>
      </c>
      <c r="H36" s="28">
        <f t="shared" si="1"/>
        <v>9.9259209143165261</v>
      </c>
    </row>
    <row r="37" spans="1:8" x14ac:dyDescent="0.15">
      <c r="A37" s="1" t="s">
        <v>147</v>
      </c>
      <c r="B37" s="5">
        <v>6.5</v>
      </c>
      <c r="C37" s="6">
        <v>27</v>
      </c>
      <c r="D37" s="5">
        <f t="shared" si="0"/>
        <v>4.1538461538461542</v>
      </c>
      <c r="E37" s="28"/>
      <c r="F37" s="5">
        <v>8.75</v>
      </c>
      <c r="G37" s="6">
        <v>54</v>
      </c>
      <c r="H37" s="5">
        <f t="shared" si="1"/>
        <v>6.1714285714285717</v>
      </c>
    </row>
    <row r="38" spans="1:8" x14ac:dyDescent="0.15">
      <c r="A38" s="1" t="s">
        <v>158</v>
      </c>
      <c r="B38" s="5">
        <v>0.58333333333333337</v>
      </c>
      <c r="C38" s="6">
        <v>0</v>
      </c>
      <c r="D38" s="5">
        <f t="shared" si="0"/>
        <v>0</v>
      </c>
      <c r="E38" s="7"/>
      <c r="F38" s="5">
        <v>0.25</v>
      </c>
      <c r="G38" s="6">
        <v>0</v>
      </c>
      <c r="H38" s="5">
        <f t="shared" si="1"/>
        <v>0</v>
      </c>
    </row>
    <row r="39" spans="1:8" x14ac:dyDescent="0.15">
      <c r="A39" s="17" t="s">
        <v>62</v>
      </c>
      <c r="B39" s="18">
        <f>SUM(B36:B38)</f>
        <v>534.87379999999996</v>
      </c>
      <c r="C39" s="19">
        <f>SUM(C36:C38)</f>
        <v>5366</v>
      </c>
      <c r="D39" s="18">
        <f>IFERROR(C39/B39,"n/a")</f>
        <v>10.032273033377219</v>
      </c>
      <c r="E39" s="17"/>
      <c r="F39" s="18">
        <f>SUM(F36:F38)</f>
        <v>539.1271333333334</v>
      </c>
      <c r="G39" s="19">
        <f>SUM(G36:G38)</f>
        <v>5316</v>
      </c>
      <c r="H39" s="18">
        <f>IFERROR(G39/F39,"n/a")</f>
        <v>9.8603829622376011</v>
      </c>
    </row>
    <row r="40" spans="1:8" x14ac:dyDescent="0.15">
      <c r="A40" s="1"/>
      <c r="B40" s="5"/>
      <c r="C40" s="6"/>
      <c r="D40" s="5"/>
      <c r="E40" s="7"/>
      <c r="F40" s="5"/>
      <c r="G40" s="6"/>
      <c r="H40" s="5"/>
    </row>
    <row r="41" spans="1:8" x14ac:dyDescent="0.15">
      <c r="A41" s="1"/>
      <c r="B41" s="5"/>
      <c r="C41" s="6"/>
      <c r="D41" s="5"/>
      <c r="E41" s="7"/>
      <c r="F41" s="5"/>
      <c r="G41" s="6"/>
      <c r="H41" s="5"/>
    </row>
    <row r="42" spans="1:8" x14ac:dyDescent="0.15">
      <c r="A42" s="17" t="s">
        <v>65</v>
      </c>
      <c r="B42" s="18">
        <v>24.4</v>
      </c>
      <c r="C42" s="19">
        <v>2637</v>
      </c>
      <c r="D42" s="18">
        <f>IFERROR(C42/B42,"n/a")</f>
        <v>108.07377049180329</v>
      </c>
      <c r="E42" s="17"/>
      <c r="F42" s="18">
        <v>23.15</v>
      </c>
      <c r="G42" s="19">
        <v>1872</v>
      </c>
      <c r="H42" s="18">
        <f>IFERROR(G42/F42,"n/a")</f>
        <v>80.863930885529157</v>
      </c>
    </row>
    <row r="43" spans="1:8" x14ac:dyDescent="0.15">
      <c r="A43" s="1"/>
      <c r="B43" s="5"/>
      <c r="C43" s="6"/>
      <c r="D43" s="5"/>
      <c r="E43" s="7"/>
      <c r="F43" s="5"/>
      <c r="G43" s="6"/>
      <c r="H43" s="5"/>
    </row>
    <row r="44" spans="1:8" x14ac:dyDescent="0.15">
      <c r="A44" s="1"/>
      <c r="B44" s="5"/>
      <c r="C44" s="6"/>
      <c r="D44" s="5"/>
      <c r="E44" s="7"/>
      <c r="F44" s="5"/>
      <c r="G44" s="6"/>
      <c r="H44" s="5"/>
    </row>
    <row r="45" spans="1:8" x14ac:dyDescent="0.15">
      <c r="A45" s="15" t="s">
        <v>66</v>
      </c>
      <c r="B45" s="5"/>
      <c r="C45" s="6"/>
      <c r="D45" s="5"/>
      <c r="E45" s="12"/>
      <c r="F45" s="5"/>
      <c r="G45" s="6"/>
      <c r="H45" s="5"/>
    </row>
    <row r="46" spans="1:8" x14ac:dyDescent="0.15">
      <c r="A46" s="1" t="s">
        <v>161</v>
      </c>
      <c r="B46" s="5">
        <v>2.19</v>
      </c>
      <c r="C46" s="6">
        <v>0</v>
      </c>
      <c r="D46" s="5">
        <f>IFERROR(C46/B46,"n/a")</f>
        <v>0</v>
      </c>
      <c r="E46" s="7"/>
      <c r="F46" s="5">
        <v>2.44</v>
      </c>
      <c r="G46" s="6">
        <v>0</v>
      </c>
      <c r="H46" s="5">
        <f>IFERROR(G46/F46,"n/a")</f>
        <v>0</v>
      </c>
    </row>
    <row r="47" spans="1:8" x14ac:dyDescent="0.15">
      <c r="A47" s="1" t="s">
        <v>67</v>
      </c>
      <c r="B47" s="5">
        <v>2.75</v>
      </c>
      <c r="C47" s="6">
        <v>0</v>
      </c>
      <c r="D47" s="5">
        <f>IFERROR(C47/B47,"n/a")</f>
        <v>0</v>
      </c>
      <c r="E47" s="7"/>
      <c r="F47" s="5">
        <v>2</v>
      </c>
      <c r="G47" s="6">
        <v>0</v>
      </c>
      <c r="H47" s="5">
        <f>IFERROR(G47/F47,"n/a")</f>
        <v>0</v>
      </c>
    </row>
    <row r="48" spans="1:8" x14ac:dyDescent="0.15">
      <c r="A48" s="1" t="s">
        <v>148</v>
      </c>
      <c r="B48" s="5">
        <v>14</v>
      </c>
      <c r="C48" s="6">
        <v>998</v>
      </c>
      <c r="D48" s="5">
        <f t="shared" ref="D48:D52" si="2">IFERROR(C48/B48,"n/a")</f>
        <v>71.285714285714292</v>
      </c>
      <c r="E48" s="7"/>
      <c r="F48" s="5">
        <v>14</v>
      </c>
      <c r="G48" s="6">
        <v>1242</v>
      </c>
      <c r="H48" s="5">
        <f t="shared" ref="H48:H52" si="3">IFERROR(G48/F48,"n/a")</f>
        <v>88.714285714285708</v>
      </c>
    </row>
    <row r="49" spans="1:8" x14ac:dyDescent="0.15">
      <c r="A49" s="1" t="s">
        <v>70</v>
      </c>
      <c r="B49" s="5">
        <v>26.430000000000003</v>
      </c>
      <c r="C49" s="6">
        <v>586</v>
      </c>
      <c r="D49" s="5">
        <f t="shared" si="2"/>
        <v>22.171774498675745</v>
      </c>
      <c r="E49" s="7"/>
      <c r="F49" s="5">
        <v>25.85</v>
      </c>
      <c r="G49" s="6">
        <v>586</v>
      </c>
      <c r="H49" s="5">
        <f t="shared" si="3"/>
        <v>22.669245647969053</v>
      </c>
    </row>
    <row r="50" spans="1:8" x14ac:dyDescent="0.15">
      <c r="A50" s="1" t="s">
        <v>72</v>
      </c>
      <c r="B50" s="5">
        <v>21.28</v>
      </c>
      <c r="C50" s="6">
        <v>543</v>
      </c>
      <c r="D50" s="5">
        <f t="shared" si="2"/>
        <v>25.516917293233082</v>
      </c>
      <c r="E50" s="7"/>
      <c r="F50" s="5">
        <v>23.026666666666664</v>
      </c>
      <c r="G50" s="6">
        <v>633</v>
      </c>
      <c r="H50" s="5">
        <f t="shared" si="3"/>
        <v>27.489866821077015</v>
      </c>
    </row>
    <row r="51" spans="1:8" x14ac:dyDescent="0.15">
      <c r="A51" s="1" t="s">
        <v>74</v>
      </c>
      <c r="B51" s="5">
        <v>17.07</v>
      </c>
      <c r="C51" s="6">
        <v>402</v>
      </c>
      <c r="D51" s="5">
        <f t="shared" si="2"/>
        <v>23.550087873462214</v>
      </c>
      <c r="E51" s="7"/>
      <c r="F51" s="5">
        <v>18.489999999999998</v>
      </c>
      <c r="G51" s="6">
        <v>431</v>
      </c>
      <c r="H51" s="5">
        <f t="shared" si="3"/>
        <v>23.309897241752299</v>
      </c>
    </row>
    <row r="52" spans="1:8" x14ac:dyDescent="0.15">
      <c r="A52" s="1" t="s">
        <v>76</v>
      </c>
      <c r="B52" s="5">
        <v>15.24</v>
      </c>
      <c r="C52" s="6">
        <v>459</v>
      </c>
      <c r="D52" s="5">
        <f t="shared" si="2"/>
        <v>30.11811023622047</v>
      </c>
      <c r="E52" s="7"/>
      <c r="F52" s="5">
        <v>13.573333333333334</v>
      </c>
      <c r="G52" s="6">
        <v>423</v>
      </c>
      <c r="H52" s="5">
        <f t="shared" si="3"/>
        <v>31.164047151277011</v>
      </c>
    </row>
    <row r="53" spans="1:8" x14ac:dyDescent="0.15">
      <c r="A53" s="17" t="s">
        <v>78</v>
      </c>
      <c r="B53" s="18">
        <f>SUM(B46:B52)</f>
        <v>98.96</v>
      </c>
      <c r="C53" s="19">
        <f>SUM(C46:C52)</f>
        <v>2988</v>
      </c>
      <c r="D53" s="18">
        <f>IFERROR(C53/B53,"n/a")</f>
        <v>30.194017784963624</v>
      </c>
      <c r="E53" s="17"/>
      <c r="F53" s="18">
        <f>SUM(F46:F52)</f>
        <v>99.38</v>
      </c>
      <c r="G53" s="19">
        <f>SUM(G46:G52)</f>
        <v>3315</v>
      </c>
      <c r="H53" s="18">
        <f>IFERROR(G53/F53,"n/a")</f>
        <v>33.35681223586235</v>
      </c>
    </row>
    <row r="54" spans="1:8" x14ac:dyDescent="0.15">
      <c r="A54" s="1"/>
      <c r="B54" s="5"/>
      <c r="C54" s="6"/>
      <c r="D54" s="5"/>
      <c r="E54" s="7"/>
      <c r="F54" s="5"/>
      <c r="G54" s="6"/>
      <c r="H54" s="5"/>
    </row>
    <row r="55" spans="1:8" x14ac:dyDescent="0.15">
      <c r="A55" s="1"/>
      <c r="B55" s="5"/>
      <c r="C55" s="6"/>
      <c r="D55" s="5"/>
      <c r="E55" s="7"/>
      <c r="F55" s="5"/>
      <c r="G55" s="6"/>
      <c r="H55" s="5"/>
    </row>
    <row r="56" spans="1:8" x14ac:dyDescent="0.15">
      <c r="A56" s="15" t="s">
        <v>80</v>
      </c>
      <c r="B56" s="5"/>
      <c r="C56" s="6"/>
      <c r="D56" s="5"/>
      <c r="E56" s="12"/>
      <c r="F56" s="5"/>
      <c r="G56" s="6"/>
      <c r="H56" s="5"/>
    </row>
    <row r="57" spans="1:8" x14ac:dyDescent="0.15">
      <c r="A57" s="1" t="s">
        <v>81</v>
      </c>
      <c r="B57" s="5">
        <v>18.079999999999998</v>
      </c>
      <c r="C57" s="38">
        <v>436</v>
      </c>
      <c r="D57" s="5">
        <f>IFERROR(C57/B57,"n/a")</f>
        <v>24.115044247787612</v>
      </c>
      <c r="E57" s="7"/>
      <c r="F57" s="5">
        <v>18.829999999999998</v>
      </c>
      <c r="G57" s="6">
        <v>98</v>
      </c>
      <c r="H57" s="5">
        <f>IFERROR(G57/F57,"n/a")</f>
        <v>5.2044609665427517</v>
      </c>
    </row>
    <row r="58" spans="1:8" x14ac:dyDescent="0.15">
      <c r="A58" s="1" t="s">
        <v>83</v>
      </c>
      <c r="B58" s="5">
        <v>32.24</v>
      </c>
      <c r="C58" s="38">
        <v>702</v>
      </c>
      <c r="D58" s="5">
        <f>IFERROR(C58/B58,"n/a")</f>
        <v>21.774193548387096</v>
      </c>
      <c r="E58" s="7"/>
      <c r="F58" s="5">
        <v>31.49</v>
      </c>
      <c r="G58" s="6">
        <v>723</v>
      </c>
      <c r="H58" s="5">
        <f t="shared" ref="H58:H61" si="4">IFERROR(G58/F58,"n/a")</f>
        <v>22.959669736424264</v>
      </c>
    </row>
    <row r="59" spans="1:8" x14ac:dyDescent="0.15">
      <c r="A59" s="1" t="s">
        <v>85</v>
      </c>
      <c r="B59" s="5">
        <v>20.57</v>
      </c>
      <c r="C59" s="38">
        <v>258</v>
      </c>
      <c r="D59" s="5">
        <f>IFERROR(C59/B59,"n/a")</f>
        <v>12.542537676227516</v>
      </c>
      <c r="E59" s="7"/>
      <c r="F59" s="5">
        <v>21.07</v>
      </c>
      <c r="G59" s="6">
        <v>393</v>
      </c>
      <c r="H59" s="5">
        <f t="shared" si="4"/>
        <v>18.652112007593736</v>
      </c>
    </row>
    <row r="60" spans="1:8" x14ac:dyDescent="0.15">
      <c r="A60" s="1" t="s">
        <v>88</v>
      </c>
      <c r="B60" s="5">
        <v>6.97</v>
      </c>
      <c r="C60" s="6">
        <v>45</v>
      </c>
      <c r="D60" s="5">
        <f t="shared" ref="D60:D61" si="5">IFERROR(C60/B60,"n/a")</f>
        <v>6.4562410329985651</v>
      </c>
      <c r="E60" s="7"/>
      <c r="F60" s="5">
        <v>6.97</v>
      </c>
      <c r="G60" s="6">
        <v>297</v>
      </c>
      <c r="H60" s="5">
        <f t="shared" si="4"/>
        <v>42.611190817790529</v>
      </c>
    </row>
    <row r="61" spans="1:8" x14ac:dyDescent="0.15">
      <c r="A61" s="1" t="s">
        <v>89</v>
      </c>
      <c r="B61" s="6">
        <v>0</v>
      </c>
      <c r="C61" s="6">
        <v>0</v>
      </c>
      <c r="D61" s="5" t="str">
        <f t="shared" si="5"/>
        <v>n/a</v>
      </c>
      <c r="E61" s="7"/>
      <c r="F61" s="6">
        <v>0</v>
      </c>
      <c r="G61" s="6">
        <v>0</v>
      </c>
      <c r="H61" s="5" t="str">
        <f t="shared" si="4"/>
        <v>n/a</v>
      </c>
    </row>
    <row r="62" spans="1:8" x14ac:dyDescent="0.15">
      <c r="A62" s="17" t="s">
        <v>90</v>
      </c>
      <c r="B62" s="18">
        <f>SUM(B57:B61)</f>
        <v>77.86</v>
      </c>
      <c r="C62" s="39">
        <f>SUM(C57:C61)</f>
        <v>1441</v>
      </c>
      <c r="D62" s="18">
        <f>IFERROR(C62/B62,"n/a")</f>
        <v>18.507577703570512</v>
      </c>
      <c r="E62" s="17"/>
      <c r="F62" s="18">
        <f>SUM(F57:F61)</f>
        <v>78.359999999999985</v>
      </c>
      <c r="G62" s="39">
        <f>SUM(G57:G61)</f>
        <v>1511</v>
      </c>
      <c r="H62" s="18">
        <f>IFERROR(G62/F62,"n/a")</f>
        <v>19.282797345584484</v>
      </c>
    </row>
    <row r="63" spans="1:8" x14ac:dyDescent="0.15">
      <c r="A63" s="1"/>
      <c r="B63" s="5"/>
      <c r="C63" s="6"/>
      <c r="D63" s="5"/>
      <c r="E63" s="7"/>
      <c r="F63" s="5"/>
      <c r="G63" s="6"/>
      <c r="H63" s="5"/>
    </row>
    <row r="64" spans="1:8" x14ac:dyDescent="0.15">
      <c r="A64" s="1"/>
      <c r="B64" s="5"/>
      <c r="C64" s="6"/>
      <c r="D64" s="5"/>
      <c r="E64" s="7"/>
      <c r="F64" s="5"/>
      <c r="G64" s="6"/>
      <c r="H64" s="5"/>
    </row>
    <row r="65" spans="1:8" x14ac:dyDescent="0.15">
      <c r="A65" s="15" t="s">
        <v>93</v>
      </c>
      <c r="B65" s="5"/>
      <c r="C65" s="30"/>
      <c r="D65" s="5"/>
      <c r="E65" s="12"/>
      <c r="F65" s="5"/>
      <c r="G65" s="6"/>
      <c r="H65" s="5"/>
    </row>
    <row r="66" spans="1:8" x14ac:dyDescent="0.15">
      <c r="A66" s="1" t="s">
        <v>94</v>
      </c>
      <c r="B66" s="5">
        <v>21.106666666666669</v>
      </c>
      <c r="C66" s="38">
        <v>2155</v>
      </c>
      <c r="D66" s="5">
        <f>IFERROR(C66/B66,"n/a")</f>
        <v>102.10044219835754</v>
      </c>
      <c r="E66" s="7"/>
      <c r="F66" s="5">
        <v>19.11</v>
      </c>
      <c r="G66" s="6">
        <v>2035</v>
      </c>
      <c r="H66" s="5">
        <f>IFERROR(G66/F66,"n/a")</f>
        <v>106.4887493458922</v>
      </c>
    </row>
    <row r="67" spans="1:8" x14ac:dyDescent="0.15">
      <c r="A67" s="1" t="s">
        <v>159</v>
      </c>
      <c r="B67" s="5">
        <v>8.6466666666666665</v>
      </c>
      <c r="C67" s="38">
        <v>809</v>
      </c>
      <c r="D67" s="5">
        <f t="shared" ref="D67:D69" si="6">IFERROR(C67/B67,"n/a")</f>
        <v>93.562066306861993</v>
      </c>
      <c r="E67" s="7"/>
      <c r="F67" s="5">
        <v>8.98</v>
      </c>
      <c r="G67" s="6">
        <v>922</v>
      </c>
      <c r="H67" s="5">
        <f t="shared" ref="H67:H69" si="7">IFERROR(G67/F67,"n/a")</f>
        <v>102.67260579064587</v>
      </c>
    </row>
    <row r="68" spans="1:8" x14ac:dyDescent="0.15">
      <c r="A68" s="1" t="s">
        <v>152</v>
      </c>
      <c r="B68" s="5">
        <v>46.657499999999999</v>
      </c>
      <c r="C68" s="38">
        <v>1284</v>
      </c>
      <c r="D68" s="5">
        <f t="shared" si="6"/>
        <v>27.519691367947274</v>
      </c>
      <c r="E68" s="7"/>
      <c r="F68" s="5">
        <v>51.157499999999999</v>
      </c>
      <c r="G68" s="6">
        <v>1350</v>
      </c>
      <c r="H68" s="5">
        <f t="shared" si="7"/>
        <v>26.389092508429851</v>
      </c>
    </row>
    <row r="69" spans="1:8" x14ac:dyDescent="0.15">
      <c r="A69" s="1" t="s">
        <v>97</v>
      </c>
      <c r="B69" s="5">
        <v>23.986666666666668</v>
      </c>
      <c r="C69" s="6">
        <v>0</v>
      </c>
      <c r="D69" s="5">
        <f t="shared" si="6"/>
        <v>0</v>
      </c>
      <c r="E69" s="7"/>
      <c r="F69" s="5">
        <v>10.153333333333334</v>
      </c>
      <c r="G69" s="6">
        <v>0</v>
      </c>
      <c r="H69" s="5">
        <f t="shared" si="7"/>
        <v>0</v>
      </c>
    </row>
    <row r="70" spans="1:8" x14ac:dyDescent="0.15">
      <c r="A70" s="17" t="s">
        <v>99</v>
      </c>
      <c r="B70" s="18">
        <f>SUM(B64:B69)</f>
        <v>100.39749999999999</v>
      </c>
      <c r="C70" s="39">
        <f>SUM(C64:C69)</f>
        <v>4248</v>
      </c>
      <c r="D70" s="18">
        <f>IFERROR(C70/B70,"n/a")</f>
        <v>42.311810553051622</v>
      </c>
      <c r="E70" s="17"/>
      <c r="F70" s="18">
        <f>SUM(F66:F69)</f>
        <v>89.400833333333338</v>
      </c>
      <c r="G70" s="31">
        <f>SUM(G66:G69)</f>
        <v>4307</v>
      </c>
      <c r="H70" s="18">
        <f>IFERROR(G70/F70,"n/a")</f>
        <v>48.176284710246918</v>
      </c>
    </row>
    <row r="71" spans="1:8" x14ac:dyDescent="0.15">
      <c r="A71" s="1"/>
      <c r="B71" s="5"/>
      <c r="C71" s="6"/>
      <c r="D71" s="5"/>
      <c r="E71" s="7"/>
      <c r="F71" s="5"/>
      <c r="G71" s="6"/>
      <c r="H71" s="5"/>
    </row>
    <row r="72" spans="1:8" x14ac:dyDescent="0.15">
      <c r="A72" s="1"/>
      <c r="B72" s="5"/>
      <c r="C72" s="6"/>
      <c r="D72" s="5"/>
      <c r="E72" s="7"/>
      <c r="F72" s="5"/>
      <c r="G72" s="6"/>
      <c r="H72" s="5"/>
    </row>
    <row r="73" spans="1:8" x14ac:dyDescent="0.15">
      <c r="A73" s="15" t="s">
        <v>101</v>
      </c>
      <c r="B73" s="5"/>
      <c r="C73" s="6"/>
      <c r="D73" s="5"/>
      <c r="E73" s="12"/>
      <c r="F73" s="5"/>
      <c r="G73" s="6"/>
      <c r="H73" s="5"/>
    </row>
    <row r="74" spans="1:8" x14ac:dyDescent="0.15">
      <c r="A74" s="1" t="s">
        <v>160</v>
      </c>
      <c r="B74" s="5">
        <v>4.9399999999999995</v>
      </c>
      <c r="C74" s="6">
        <v>24</v>
      </c>
      <c r="D74" s="5">
        <f>IFERROR(C74/B74,"n/a")</f>
        <v>4.858299595141701</v>
      </c>
      <c r="E74" s="7"/>
      <c r="F74" s="5">
        <v>4.9399999999999995</v>
      </c>
      <c r="G74" s="6">
        <v>12</v>
      </c>
      <c r="H74" s="5">
        <f>IFERROR(G74/F74,"n/a")</f>
        <v>2.4291497975708505</v>
      </c>
    </row>
    <row r="75" spans="1:8" x14ac:dyDescent="0.15">
      <c r="A75" s="1" t="s">
        <v>102</v>
      </c>
      <c r="B75" s="5">
        <v>4</v>
      </c>
      <c r="C75" s="6">
        <v>3</v>
      </c>
      <c r="D75" s="5">
        <f>IFERROR(C75/B75,"n/a")</f>
        <v>0.75</v>
      </c>
      <c r="E75" s="7"/>
      <c r="F75" s="5">
        <v>2.0833333333333335</v>
      </c>
      <c r="G75" s="6">
        <v>0</v>
      </c>
      <c r="H75" s="5">
        <f>IFERROR(G75/F75,"n/a")</f>
        <v>0</v>
      </c>
    </row>
    <row r="76" spans="1:8" x14ac:dyDescent="0.15">
      <c r="A76" s="1" t="s">
        <v>104</v>
      </c>
      <c r="B76" s="5">
        <v>8.0299999999999994</v>
      </c>
      <c r="C76" s="6">
        <v>90</v>
      </c>
      <c r="D76" s="5">
        <f t="shared" ref="D76:D81" si="8">IFERROR(C76/B76,"n/a")</f>
        <v>11.207970112079702</v>
      </c>
      <c r="E76" s="7"/>
      <c r="F76" s="5">
        <v>8.0299999999999994</v>
      </c>
      <c r="G76" s="6">
        <v>80</v>
      </c>
      <c r="H76" s="5">
        <f t="shared" ref="H76:H82" si="9">IFERROR(G76/F76,"n/a")</f>
        <v>9.9626400996264017</v>
      </c>
    </row>
    <row r="77" spans="1:8" x14ac:dyDescent="0.15">
      <c r="A77" s="1" t="s">
        <v>106</v>
      </c>
      <c r="B77" s="5">
        <v>8.9499999999999993</v>
      </c>
      <c r="C77" s="6">
        <v>118</v>
      </c>
      <c r="D77" s="5">
        <f t="shared" si="8"/>
        <v>13.184357541899443</v>
      </c>
      <c r="E77" s="7"/>
      <c r="F77" s="5">
        <v>9.120000000000001</v>
      </c>
      <c r="G77" s="6">
        <v>145</v>
      </c>
      <c r="H77" s="5">
        <f t="shared" si="9"/>
        <v>15.899122807017543</v>
      </c>
    </row>
    <row r="78" spans="1:8" x14ac:dyDescent="0.15">
      <c r="A78" s="1" t="s">
        <v>108</v>
      </c>
      <c r="B78" s="5">
        <v>15.253333333333334</v>
      </c>
      <c r="C78" s="6">
        <v>297</v>
      </c>
      <c r="D78" s="5">
        <f t="shared" si="8"/>
        <v>19.471153846153847</v>
      </c>
      <c r="E78" s="7"/>
      <c r="F78" s="5">
        <v>15.503333333333334</v>
      </c>
      <c r="G78" s="6">
        <v>291</v>
      </c>
      <c r="H78" s="5">
        <f t="shared" si="9"/>
        <v>18.770156955493441</v>
      </c>
    </row>
    <row r="79" spans="1:8" x14ac:dyDescent="0.15">
      <c r="A79" s="1" t="s">
        <v>110</v>
      </c>
      <c r="B79" s="5">
        <v>10.08</v>
      </c>
      <c r="C79" s="6">
        <v>102</v>
      </c>
      <c r="D79" s="5">
        <f t="shared" si="8"/>
        <v>10.119047619047619</v>
      </c>
      <c r="E79" s="7"/>
      <c r="F79" s="5">
        <v>10.08</v>
      </c>
      <c r="G79" s="6">
        <v>152</v>
      </c>
      <c r="H79" s="5">
        <f t="shared" si="9"/>
        <v>15.079365079365079</v>
      </c>
    </row>
    <row r="80" spans="1:8" x14ac:dyDescent="0.15">
      <c r="A80" s="1" t="s">
        <v>112</v>
      </c>
      <c r="B80" s="5">
        <v>11.656666666666666</v>
      </c>
      <c r="C80" s="6">
        <v>222</v>
      </c>
      <c r="D80" s="5">
        <f t="shared" si="8"/>
        <v>19.044895624821276</v>
      </c>
      <c r="E80" s="7"/>
      <c r="F80" s="5">
        <v>11.91</v>
      </c>
      <c r="G80" s="6">
        <v>218</v>
      </c>
      <c r="H80" s="5">
        <f t="shared" si="9"/>
        <v>18.303946263643997</v>
      </c>
    </row>
    <row r="81" spans="1:8" x14ac:dyDescent="0.15">
      <c r="A81" s="1" t="s">
        <v>114</v>
      </c>
      <c r="B81" s="5">
        <v>12.253399999999999</v>
      </c>
      <c r="C81" s="6">
        <v>156</v>
      </c>
      <c r="D81" s="5">
        <f t="shared" si="8"/>
        <v>12.73116033101017</v>
      </c>
      <c r="E81" s="7"/>
      <c r="F81" s="5">
        <v>12.503399999999999</v>
      </c>
      <c r="G81" s="6">
        <v>144</v>
      </c>
      <c r="H81" s="5">
        <f t="shared" si="9"/>
        <v>11.516867412063919</v>
      </c>
    </row>
    <row r="82" spans="1:8" x14ac:dyDescent="0.15">
      <c r="A82" s="1" t="s">
        <v>157</v>
      </c>
      <c r="B82" s="5">
        <v>0.16666666666666666</v>
      </c>
      <c r="C82" s="6">
        <v>30</v>
      </c>
      <c r="D82" s="5">
        <f>IFERROR(C82/B82,"n/a")</f>
        <v>180</v>
      </c>
      <c r="E82" s="7"/>
      <c r="F82" s="5">
        <v>0.17</v>
      </c>
      <c r="G82" s="6">
        <v>30</v>
      </c>
      <c r="H82" s="5">
        <f t="shared" si="9"/>
        <v>176.47058823529412</v>
      </c>
    </row>
    <row r="83" spans="1:8" x14ac:dyDescent="0.15">
      <c r="A83" s="17" t="s">
        <v>117</v>
      </c>
      <c r="B83" s="18">
        <f>SUM(B74:B82)</f>
        <v>75.330066666666667</v>
      </c>
      <c r="C83" s="19">
        <f>SUM(C74:C82)</f>
        <v>1042</v>
      </c>
      <c r="D83" s="18">
        <f>IFERROR(C83/B83,"n/a")</f>
        <v>13.832458221639699</v>
      </c>
      <c r="E83" s="17"/>
      <c r="F83" s="18">
        <f>SUM(F74:F82)</f>
        <v>74.340066666666658</v>
      </c>
      <c r="G83" s="19">
        <f>SUM(G74:G82)</f>
        <v>1072</v>
      </c>
      <c r="H83" s="18">
        <f>IFERROR(G83/F83,"n/a")</f>
        <v>14.420218437612379</v>
      </c>
    </row>
    <row r="84" spans="1:8" x14ac:dyDescent="0.15">
      <c r="A84" s="1"/>
      <c r="B84" s="5"/>
      <c r="C84" s="6"/>
      <c r="D84" s="5"/>
      <c r="E84" s="7"/>
      <c r="F84" s="5"/>
      <c r="G84" s="6"/>
      <c r="H84" s="5"/>
    </row>
    <row r="85" spans="1:8" x14ac:dyDescent="0.15">
      <c r="A85" s="1"/>
      <c r="B85" s="5"/>
      <c r="C85" s="6"/>
      <c r="D85" s="5"/>
      <c r="E85" s="7"/>
      <c r="F85" s="5"/>
      <c r="G85" s="6"/>
      <c r="H85" s="5"/>
    </row>
    <row r="86" spans="1:8" x14ac:dyDescent="0.15">
      <c r="A86" s="17" t="s">
        <v>119</v>
      </c>
      <c r="B86" s="18">
        <v>42.543333333333329</v>
      </c>
      <c r="C86" s="19">
        <v>984</v>
      </c>
      <c r="D86" s="18">
        <f>IFERROR(C86/B86,"n/a")</f>
        <v>23.129358301339813</v>
      </c>
      <c r="E86" s="17"/>
      <c r="F86" s="18">
        <v>42.626666666666658</v>
      </c>
      <c r="G86" s="19">
        <v>1002</v>
      </c>
      <c r="H86" s="18">
        <f>IFERROR(G86/F86,"n/a")</f>
        <v>23.506412261495157</v>
      </c>
    </row>
    <row r="87" spans="1:8" x14ac:dyDescent="0.15">
      <c r="A87" s="22"/>
      <c r="B87" s="23"/>
      <c r="C87" s="24"/>
      <c r="D87" s="23"/>
      <c r="E87" s="25"/>
      <c r="F87" s="23"/>
      <c r="G87" s="24"/>
      <c r="H87" s="23"/>
    </row>
    <row r="88" spans="1:8" x14ac:dyDescent="0.15">
      <c r="A88" s="1"/>
      <c r="B88" s="5"/>
      <c r="C88" s="6"/>
      <c r="D88" s="5"/>
      <c r="E88" s="7"/>
      <c r="F88" s="5"/>
      <c r="G88" s="6"/>
      <c r="H88" s="5"/>
    </row>
    <row r="89" spans="1:8" x14ac:dyDescent="0.15">
      <c r="A89" s="17" t="s">
        <v>121</v>
      </c>
      <c r="B89" s="18">
        <v>31.86</v>
      </c>
      <c r="C89" s="19">
        <v>7015</v>
      </c>
      <c r="D89" s="18">
        <f>IFERROR(C89/B89,"n/a")</f>
        <v>220.18204645323289</v>
      </c>
      <c r="E89" s="17"/>
      <c r="F89" s="18">
        <v>32.61333333333333</v>
      </c>
      <c r="G89" s="19">
        <v>6680</v>
      </c>
      <c r="H89" s="18">
        <f>IFERROR(G89/F89,"n/a")</f>
        <v>204.82420278004909</v>
      </c>
    </row>
    <row r="90" spans="1:8" x14ac:dyDescent="0.15">
      <c r="A90" s="1"/>
      <c r="B90" s="5"/>
      <c r="C90" s="6"/>
      <c r="D90" s="5"/>
      <c r="E90" s="7"/>
      <c r="F90" s="5"/>
      <c r="G90" s="6"/>
      <c r="H90" s="5"/>
    </row>
    <row r="91" spans="1:8" x14ac:dyDescent="0.15">
      <c r="A91" s="1"/>
      <c r="B91" s="5"/>
      <c r="C91" s="6"/>
      <c r="D91" s="5"/>
      <c r="E91" s="7"/>
      <c r="F91" s="5"/>
      <c r="G91" s="6"/>
      <c r="H91" s="5"/>
    </row>
    <row r="92" spans="1:8" x14ac:dyDescent="0.15">
      <c r="A92" s="15" t="s">
        <v>123</v>
      </c>
      <c r="B92" s="5"/>
      <c r="C92" s="6"/>
      <c r="D92" s="5"/>
      <c r="E92" s="12"/>
      <c r="F92" s="5"/>
      <c r="G92" s="6"/>
      <c r="H92" s="5"/>
    </row>
    <row r="93" spans="1:8" x14ac:dyDescent="0.15">
      <c r="A93" s="1" t="s">
        <v>150</v>
      </c>
      <c r="B93" s="5">
        <v>14.39</v>
      </c>
      <c r="C93" s="6">
        <v>463</v>
      </c>
      <c r="D93" s="5">
        <f>IFERROR(C93/B93,"n/a")</f>
        <v>32.175121612230711</v>
      </c>
      <c r="E93" s="7"/>
      <c r="F93" s="5">
        <v>14.39</v>
      </c>
      <c r="G93" s="6">
        <v>402</v>
      </c>
      <c r="H93" s="5">
        <f>IFERROR(G93/F93,"n/a")</f>
        <v>27.936066712995135</v>
      </c>
    </row>
    <row r="94" spans="1:8" x14ac:dyDescent="0.15">
      <c r="A94" s="1" t="s">
        <v>149</v>
      </c>
      <c r="B94" s="5">
        <v>5</v>
      </c>
      <c r="C94" s="6">
        <v>475</v>
      </c>
      <c r="D94" s="5">
        <f t="shared" ref="D94:D96" si="10">IFERROR(C94/B94,"n/a")</f>
        <v>95</v>
      </c>
      <c r="E94" s="7"/>
      <c r="F94" s="5">
        <v>5</v>
      </c>
      <c r="G94" s="6">
        <v>472</v>
      </c>
      <c r="H94" s="5">
        <f t="shared" ref="H94:H96" si="11">IFERROR(G94/F94,"n/a")</f>
        <v>94.4</v>
      </c>
    </row>
    <row r="95" spans="1:8" x14ac:dyDescent="0.15">
      <c r="A95" s="1" t="s">
        <v>126</v>
      </c>
      <c r="B95" s="5">
        <v>7.05</v>
      </c>
      <c r="C95" s="6">
        <v>287</v>
      </c>
      <c r="D95" s="5">
        <f t="shared" si="10"/>
        <v>40.709219858156033</v>
      </c>
      <c r="E95" s="7"/>
      <c r="F95" s="5">
        <v>7.55</v>
      </c>
      <c r="G95" s="6">
        <v>307</v>
      </c>
      <c r="H95" s="5">
        <f t="shared" si="11"/>
        <v>40.662251655629142</v>
      </c>
    </row>
    <row r="96" spans="1:8" x14ac:dyDescent="0.15">
      <c r="A96" s="1" t="s">
        <v>128</v>
      </c>
      <c r="B96" s="5">
        <v>25.51</v>
      </c>
      <c r="C96" s="6">
        <v>5023</v>
      </c>
      <c r="D96" s="5">
        <f t="shared" si="10"/>
        <v>196.90317522540178</v>
      </c>
      <c r="E96" s="7"/>
      <c r="F96" s="5">
        <v>26.17</v>
      </c>
      <c r="G96" s="6">
        <v>4457</v>
      </c>
      <c r="H96" s="5">
        <f t="shared" si="11"/>
        <v>170.30951471150172</v>
      </c>
    </row>
    <row r="97" spans="1:8" x14ac:dyDescent="0.15">
      <c r="A97" s="17" t="s">
        <v>130</v>
      </c>
      <c r="B97" s="18">
        <f>SUM(B93:B96)</f>
        <v>51.95</v>
      </c>
      <c r="C97" s="19">
        <f>SUM(C93:C96)</f>
        <v>6248</v>
      </c>
      <c r="D97" s="18">
        <f>IFERROR(C97/B97,"n/a")</f>
        <v>120.26948989412897</v>
      </c>
      <c r="E97" s="17"/>
      <c r="F97" s="18">
        <f>SUM(F93:F96)</f>
        <v>53.11</v>
      </c>
      <c r="G97" s="19">
        <f>SUM(G93:G96)</f>
        <v>5638</v>
      </c>
      <c r="H97" s="18">
        <f>IFERROR(G97/F97,"n/a")</f>
        <v>106.15703257390322</v>
      </c>
    </row>
    <row r="98" spans="1:8" x14ac:dyDescent="0.15">
      <c r="A98" s="1"/>
      <c r="B98" s="5"/>
      <c r="C98" s="6"/>
      <c r="D98" s="5"/>
      <c r="E98" s="7"/>
      <c r="F98" s="5"/>
      <c r="G98" s="6"/>
      <c r="H98" s="5"/>
    </row>
    <row r="99" spans="1:8" x14ac:dyDescent="0.15">
      <c r="A99" s="1"/>
      <c r="B99" s="5"/>
      <c r="C99" s="6"/>
      <c r="D99" s="5"/>
      <c r="E99" s="7"/>
      <c r="F99" s="5"/>
      <c r="G99" s="6"/>
      <c r="H99" s="5"/>
    </row>
    <row r="100" spans="1:8" x14ac:dyDescent="0.15">
      <c r="A100" s="15" t="s">
        <v>132</v>
      </c>
      <c r="B100" s="5"/>
      <c r="C100" s="6"/>
      <c r="D100" s="5"/>
      <c r="E100" s="12"/>
      <c r="F100" s="5"/>
      <c r="G100" s="6"/>
      <c r="H100" s="5"/>
    </row>
    <row r="101" spans="1:8" x14ac:dyDescent="0.15">
      <c r="A101" s="1" t="s">
        <v>133</v>
      </c>
      <c r="B101" s="35">
        <v>3.19</v>
      </c>
      <c r="C101" s="6">
        <v>0</v>
      </c>
      <c r="D101" s="5">
        <f>IFERROR(C101/B101,"n/a")</f>
        <v>0</v>
      </c>
      <c r="E101" s="7"/>
      <c r="F101" s="5">
        <v>2.94</v>
      </c>
      <c r="G101" s="6">
        <v>0</v>
      </c>
      <c r="H101" s="5">
        <f>IFERROR(G101/F101,"n/a")</f>
        <v>0</v>
      </c>
    </row>
    <row r="102" spans="1:8" x14ac:dyDescent="0.15">
      <c r="A102" s="1" t="s">
        <v>135</v>
      </c>
      <c r="B102" s="5">
        <v>3.63</v>
      </c>
      <c r="C102" s="6">
        <v>0</v>
      </c>
      <c r="D102" s="5">
        <f t="shared" ref="D102:D108" si="12">IFERROR(C102/B102,"n/a")</f>
        <v>0</v>
      </c>
      <c r="E102" s="7"/>
      <c r="F102" s="5">
        <v>3.71</v>
      </c>
      <c r="G102" s="6">
        <v>0</v>
      </c>
      <c r="H102" s="5">
        <f t="shared" ref="H102:H108" si="13">IFERROR(G102/F102,"n/a")</f>
        <v>0</v>
      </c>
    </row>
    <row r="103" spans="1:8" x14ac:dyDescent="0.15">
      <c r="A103" s="1" t="s">
        <v>137</v>
      </c>
      <c r="B103" s="5">
        <v>4.5</v>
      </c>
      <c r="C103" s="6">
        <v>0</v>
      </c>
      <c r="D103" s="5">
        <f t="shared" si="12"/>
        <v>0</v>
      </c>
      <c r="E103" s="7"/>
      <c r="F103" s="5">
        <v>4</v>
      </c>
      <c r="G103" s="6">
        <v>0</v>
      </c>
      <c r="H103" s="5">
        <f t="shared" si="13"/>
        <v>0</v>
      </c>
    </row>
    <row r="104" spans="1:8" x14ac:dyDescent="0.15">
      <c r="A104" s="1" t="s">
        <v>139</v>
      </c>
      <c r="B104" s="5">
        <v>0.5</v>
      </c>
      <c r="C104" s="6">
        <v>3</v>
      </c>
      <c r="D104" s="5">
        <f t="shared" si="12"/>
        <v>6</v>
      </c>
      <c r="E104" s="7"/>
      <c r="F104" s="5">
        <v>0.91666666666666663</v>
      </c>
      <c r="G104" s="6">
        <v>12</v>
      </c>
      <c r="H104" s="5">
        <f t="shared" si="13"/>
        <v>13.090909090909092</v>
      </c>
    </row>
    <row r="105" spans="1:8" x14ac:dyDescent="0.15">
      <c r="A105" s="1" t="s">
        <v>151</v>
      </c>
      <c r="B105" s="5">
        <v>0.5</v>
      </c>
      <c r="C105" s="6">
        <v>0</v>
      </c>
      <c r="D105" s="5">
        <f t="shared" si="12"/>
        <v>0</v>
      </c>
      <c r="E105" s="7"/>
      <c r="F105" s="5">
        <v>1</v>
      </c>
      <c r="G105" s="6">
        <v>9</v>
      </c>
      <c r="H105" s="5">
        <f t="shared" si="13"/>
        <v>9</v>
      </c>
    </row>
    <row r="106" spans="1:8" x14ac:dyDescent="0.15">
      <c r="A106" s="1" t="s">
        <v>162</v>
      </c>
      <c r="B106" s="5">
        <v>0.08</v>
      </c>
      <c r="C106" s="6">
        <v>34</v>
      </c>
      <c r="D106" s="5">
        <f t="shared" si="12"/>
        <v>425</v>
      </c>
      <c r="E106" s="7"/>
      <c r="F106" s="5">
        <v>0.08</v>
      </c>
      <c r="G106" s="6">
        <v>9</v>
      </c>
      <c r="H106" s="5">
        <f t="shared" si="13"/>
        <v>112.5</v>
      </c>
    </row>
    <row r="107" spans="1:8" x14ac:dyDescent="0.15">
      <c r="A107" s="1" t="s">
        <v>153</v>
      </c>
      <c r="B107" s="5">
        <v>0.03</v>
      </c>
      <c r="C107" s="6">
        <v>0</v>
      </c>
      <c r="D107" s="5">
        <f t="shared" si="12"/>
        <v>0</v>
      </c>
      <c r="E107" s="7"/>
      <c r="F107" s="5">
        <v>0.03</v>
      </c>
      <c r="G107" s="6">
        <v>0</v>
      </c>
      <c r="H107" s="5">
        <f t="shared" si="13"/>
        <v>0</v>
      </c>
    </row>
    <row r="108" spans="1:8" x14ac:dyDescent="0.15">
      <c r="A108" s="1" t="s">
        <v>154</v>
      </c>
      <c r="B108" s="5">
        <v>17.07</v>
      </c>
      <c r="C108" s="6">
        <v>0</v>
      </c>
      <c r="D108" s="5">
        <f t="shared" si="12"/>
        <v>0</v>
      </c>
      <c r="E108" s="7"/>
      <c r="F108" s="5">
        <v>17.07</v>
      </c>
      <c r="G108" s="6">
        <v>0</v>
      </c>
      <c r="H108" s="5">
        <f t="shared" si="13"/>
        <v>0</v>
      </c>
    </row>
    <row r="109" spans="1:8" x14ac:dyDescent="0.15">
      <c r="A109" s="17" t="s">
        <v>142</v>
      </c>
      <c r="B109" s="18">
        <f>SUM(B101:B108)</f>
        <v>29.5</v>
      </c>
      <c r="C109" s="19">
        <f>SUM(C101:C108)</f>
        <v>37</v>
      </c>
      <c r="D109" s="18">
        <f>IFERROR(C109/B109,"n/a")</f>
        <v>1.2542372881355932</v>
      </c>
      <c r="E109" s="17"/>
      <c r="F109" s="18">
        <f>SUM(F101:F108)</f>
        <v>29.746666666666666</v>
      </c>
      <c r="G109" s="19">
        <f>SUM(G101:G108)</f>
        <v>30</v>
      </c>
      <c r="H109" s="18">
        <f>IFERROR(G109/F109,"n/a")</f>
        <v>1.0085163603765128</v>
      </c>
    </row>
    <row r="110" spans="1:8" x14ac:dyDescent="0.15">
      <c r="A110" s="1"/>
      <c r="B110" s="5"/>
      <c r="C110" s="6"/>
      <c r="D110" s="5"/>
      <c r="E110" s="7"/>
      <c r="F110" s="23"/>
      <c r="G110" s="6"/>
      <c r="H110" s="5"/>
    </row>
    <row r="111" spans="1:8" x14ac:dyDescent="0.15">
      <c r="A111" s="1"/>
      <c r="B111" s="5"/>
      <c r="C111" s="6"/>
      <c r="D111" s="5"/>
      <c r="E111" s="7"/>
      <c r="F111" s="5"/>
      <c r="G111" s="6"/>
      <c r="H111" s="5"/>
    </row>
    <row r="112" spans="1:8" x14ac:dyDescent="0.15">
      <c r="A112" s="17" t="s">
        <v>145</v>
      </c>
      <c r="B112" s="36">
        <f>B109+B97+B89+B86+B83+B70+B62+B53+B42+B39</f>
        <v>1067.6747</v>
      </c>
      <c r="C112" s="19">
        <f>C109+C97+C89+C86+C83+C70+C62+C53+C42+C39</f>
        <v>32006</v>
      </c>
      <c r="D112" s="18">
        <f>IFERROR(C112/B112,"n/a")</f>
        <v>29.977295518944111</v>
      </c>
      <c r="E112" s="17"/>
      <c r="F112" s="36">
        <f>F109+F97+F89+F86+F83+F70+F62+F53+F42+F39</f>
        <v>1061.8547000000001</v>
      </c>
      <c r="G112" s="19">
        <f>G109+G97+G89+G86+G83+G70+G62+G53+G42+G39</f>
        <v>30743</v>
      </c>
      <c r="H112" s="18">
        <f>IFERROR(G112/F112,"n/a")</f>
        <v>28.952172081547502</v>
      </c>
    </row>
  </sheetData>
  <sheetProtection algorithmName="SHA-512" hashValue="KTW8hnuvIgOZtJDVNxIQwnZRjx8Ky0IzbI2kJCZX2R18W5y+fywNpf4nv+jTAiBIAzhtdY0RXDpgRXKFThZ0eQ==" saltValue="ozdZBoTtnYzJ7QN5cFAnQg==" spinCount="100000" sheet="1" objects="1" scenarios="1"/>
  <mergeCells count="6">
    <mergeCell ref="A1:H1"/>
    <mergeCell ref="A2:H2"/>
    <mergeCell ref="A3:H3"/>
    <mergeCell ref="A4:H4"/>
    <mergeCell ref="B7:D7"/>
    <mergeCell ref="F7:H7"/>
  </mergeCells>
  <conditionalFormatting sqref="A75:C75 A101:A103 E13:E35 E75 E101:E103 E93:E94 E107:E108 A107:A108 A93:D96 A12:A35 G107:G108 G93:G94 G101:G103 G75 G12:G35 C32:C34 C13:C30 C12:E12 C107:C108 C101:C103">
    <cfRule type="expression" dxfId="65" priority="80">
      <formula>MOD(ROW(),2)=0</formula>
    </cfRule>
  </conditionalFormatting>
  <conditionalFormatting sqref="G48:G52 E48:E52 A48:C52">
    <cfRule type="expression" dxfId="64" priority="79">
      <formula>MOD(ROW(),2)=0</formula>
    </cfRule>
  </conditionalFormatting>
  <conditionalFormatting sqref="E57:E61 G57:G61 A57:A61">
    <cfRule type="expression" dxfId="63" priority="78">
      <formula>MOD(ROW(),2)=0</formula>
    </cfRule>
  </conditionalFormatting>
  <conditionalFormatting sqref="A66:B69 E66:E69 G66:G69">
    <cfRule type="expression" dxfId="62" priority="77">
      <formula>MOD(ROW(),2)=0</formula>
    </cfRule>
  </conditionalFormatting>
  <conditionalFormatting sqref="A76:C82 E76:E82 G76:G82">
    <cfRule type="expression" dxfId="61" priority="76">
      <formula>MOD(ROW(),2)=0</formula>
    </cfRule>
  </conditionalFormatting>
  <conditionalFormatting sqref="E95:E96 G95:G96">
    <cfRule type="expression" dxfId="60" priority="75">
      <formula>MOD(ROW(),2)=0</formula>
    </cfRule>
  </conditionalFormatting>
  <conditionalFormatting sqref="C57:C59">
    <cfRule type="expression" dxfId="59" priority="74">
      <formula>MOD(ROW(),2)=0</formula>
    </cfRule>
  </conditionalFormatting>
  <conditionalFormatting sqref="C66:C68">
    <cfRule type="expression" dxfId="58" priority="73">
      <formula>MOD(ROW(),2)=0</formula>
    </cfRule>
  </conditionalFormatting>
  <conditionalFormatting sqref="D48:D52">
    <cfRule type="expression" dxfId="57" priority="72">
      <formula>MOD(ROW(),2)=0</formula>
    </cfRule>
  </conditionalFormatting>
  <conditionalFormatting sqref="D57:D61">
    <cfRule type="expression" dxfId="56" priority="71">
      <formula>MOD(ROW(),2)=0</formula>
    </cfRule>
  </conditionalFormatting>
  <conditionalFormatting sqref="D66:D69">
    <cfRule type="expression" dxfId="55" priority="70">
      <formula>MOD(ROW(),2)=0</formula>
    </cfRule>
  </conditionalFormatting>
  <conditionalFormatting sqref="D101:D105 D107:D108">
    <cfRule type="expression" dxfId="54" priority="68">
      <formula>MOD(ROW(),2)=0</formula>
    </cfRule>
  </conditionalFormatting>
  <conditionalFormatting sqref="D75:D82">
    <cfRule type="expression" dxfId="53" priority="69">
      <formula>MOD(ROW(),2)=0</formula>
    </cfRule>
  </conditionalFormatting>
  <conditionalFormatting sqref="E104:E105 A104:A105 G104:G105 C104:C105">
    <cfRule type="expression" dxfId="52" priority="67">
      <formula>MOD(ROW(),2)=0</formula>
    </cfRule>
  </conditionalFormatting>
  <conditionalFormatting sqref="D13:D35 D37">
    <cfRule type="expression" dxfId="51" priority="66">
      <formula>MOD(ROW(),2)=0</formula>
    </cfRule>
  </conditionalFormatting>
  <conditionalFormatting sqref="H12 H93:H96">
    <cfRule type="expression" dxfId="50" priority="65">
      <formula>MOD(ROW(),2)=0</formula>
    </cfRule>
  </conditionalFormatting>
  <conditionalFormatting sqref="H48:H52">
    <cfRule type="expression" dxfId="49" priority="64">
      <formula>MOD(ROW(),2)=0</formula>
    </cfRule>
  </conditionalFormatting>
  <conditionalFormatting sqref="H57:H61">
    <cfRule type="expression" dxfId="48" priority="63">
      <formula>MOD(ROW(),2)=0</formula>
    </cfRule>
  </conditionalFormatting>
  <conditionalFormatting sqref="H66:H69">
    <cfRule type="expression" dxfId="47" priority="62">
      <formula>MOD(ROW(),2)=0</formula>
    </cfRule>
  </conditionalFormatting>
  <conditionalFormatting sqref="H101:H105 H107:H108">
    <cfRule type="expression" dxfId="46" priority="60">
      <formula>MOD(ROW(),2)=0</formula>
    </cfRule>
  </conditionalFormatting>
  <conditionalFormatting sqref="H75:H82">
    <cfRule type="expression" dxfId="45" priority="61">
      <formula>MOD(ROW(),2)=0</formula>
    </cfRule>
  </conditionalFormatting>
  <conditionalFormatting sqref="H13:H35 H37">
    <cfRule type="expression" dxfId="44" priority="59">
      <formula>MOD(ROW(),2)=0</formula>
    </cfRule>
  </conditionalFormatting>
  <conditionalFormatting sqref="C31">
    <cfRule type="expression" dxfId="43" priority="57">
      <formula>MOD(ROW(),2)=0</formula>
    </cfRule>
  </conditionalFormatting>
  <conditionalFormatting sqref="C35">
    <cfRule type="expression" dxfId="42" priority="56">
      <formula>MOD(ROW(),2)=0</formula>
    </cfRule>
  </conditionalFormatting>
  <conditionalFormatting sqref="A36:C36 E36 G36">
    <cfRule type="expression" dxfId="41" priority="55">
      <formula>MOD(ROW(),2)=0</formula>
    </cfRule>
  </conditionalFormatting>
  <conditionalFormatting sqref="D36">
    <cfRule type="expression" dxfId="40" priority="54">
      <formula>MOD(ROW(),2)=0</formula>
    </cfRule>
  </conditionalFormatting>
  <conditionalFormatting sqref="H36">
    <cfRule type="expression" dxfId="39" priority="53">
      <formula>MOD(ROW(),2)=0</formula>
    </cfRule>
  </conditionalFormatting>
  <conditionalFormatting sqref="E38 A38 G38 C38">
    <cfRule type="expression" dxfId="38" priority="52">
      <formula>MOD(ROW(),2)=0</formula>
    </cfRule>
  </conditionalFormatting>
  <conditionalFormatting sqref="D38">
    <cfRule type="expression" dxfId="37" priority="51">
      <formula>MOD(ROW(),2)=0</formula>
    </cfRule>
  </conditionalFormatting>
  <conditionalFormatting sqref="H38">
    <cfRule type="expression" dxfId="36" priority="50">
      <formula>MOD(ROW(),2)=0</formula>
    </cfRule>
  </conditionalFormatting>
  <conditionalFormatting sqref="G37">
    <cfRule type="expression" dxfId="35" priority="49">
      <formula>MOD(ROW(),2)=0</formula>
    </cfRule>
  </conditionalFormatting>
  <conditionalFormatting sqref="F12:F35 F75 F101:F103 F93:F94 F107:F108">
    <cfRule type="expression" dxfId="34" priority="39">
      <formula>MOD(ROW(),2)=0</formula>
    </cfRule>
  </conditionalFormatting>
  <conditionalFormatting sqref="F48:F52">
    <cfRule type="expression" dxfId="33" priority="38">
      <formula>MOD(ROW(),2)=0</formula>
    </cfRule>
  </conditionalFormatting>
  <conditionalFormatting sqref="F57:F60">
    <cfRule type="expression" dxfId="32" priority="37">
      <formula>MOD(ROW(),2)=0</formula>
    </cfRule>
  </conditionalFormatting>
  <conditionalFormatting sqref="F66:F69">
    <cfRule type="expression" dxfId="31" priority="36">
      <formula>MOD(ROW(),2)=0</formula>
    </cfRule>
  </conditionalFormatting>
  <conditionalFormatting sqref="F76:F82">
    <cfRule type="expression" dxfId="30" priority="35">
      <formula>MOD(ROW(),2)=0</formula>
    </cfRule>
  </conditionalFormatting>
  <conditionalFormatting sqref="F95:F96">
    <cfRule type="expression" dxfId="29" priority="34">
      <formula>MOD(ROW(),2)=0</formula>
    </cfRule>
  </conditionalFormatting>
  <conditionalFormatting sqref="F104:F105">
    <cfRule type="expression" dxfId="28" priority="33">
      <formula>MOD(ROW(),2)=0</formula>
    </cfRule>
  </conditionalFormatting>
  <conditionalFormatting sqref="F38">
    <cfRule type="expression" dxfId="27" priority="32">
      <formula>MOD(ROW(),2)=0</formula>
    </cfRule>
  </conditionalFormatting>
  <conditionalFormatting sqref="F36">
    <cfRule type="expression" dxfId="26" priority="31">
      <formula>MOD(ROW(),2)=0</formula>
    </cfRule>
  </conditionalFormatting>
  <conditionalFormatting sqref="B12:B35">
    <cfRule type="expression" dxfId="25" priority="29">
      <formula>MOD(ROW(),2)=0</formula>
    </cfRule>
  </conditionalFormatting>
  <conditionalFormatting sqref="B38">
    <cfRule type="expression" dxfId="24" priority="28">
      <formula>MOD(ROW(),2)=0</formula>
    </cfRule>
  </conditionalFormatting>
  <conditionalFormatting sqref="B57:B60">
    <cfRule type="expression" dxfId="23" priority="27">
      <formula>MOD(ROW(),2)=0</formula>
    </cfRule>
  </conditionalFormatting>
  <conditionalFormatting sqref="B60">
    <cfRule type="expression" dxfId="22" priority="26">
      <formula>MOD(ROW(),2)=0</formula>
    </cfRule>
  </conditionalFormatting>
  <conditionalFormatting sqref="B101:B103 B107:B108">
    <cfRule type="expression" dxfId="21" priority="25">
      <formula>MOD(ROW(),2)=0</formula>
    </cfRule>
  </conditionalFormatting>
  <conditionalFormatting sqref="B104:B105">
    <cfRule type="expression" dxfId="20" priority="24">
      <formula>MOD(ROW(),2)=0</formula>
    </cfRule>
  </conditionalFormatting>
  <conditionalFormatting sqref="C61">
    <cfRule type="expression" dxfId="19" priority="23">
      <formula>MOD(ROW(),2)=0</formula>
    </cfRule>
  </conditionalFormatting>
  <conditionalFormatting sqref="B61">
    <cfRule type="expression" dxfId="18" priority="22">
      <formula>MOD(ROW(),2)=0</formula>
    </cfRule>
  </conditionalFormatting>
  <conditionalFormatting sqref="F61">
    <cfRule type="expression" dxfId="17" priority="21">
      <formula>MOD(ROW(),2)=0</formula>
    </cfRule>
  </conditionalFormatting>
  <conditionalFormatting sqref="C69">
    <cfRule type="expression" dxfId="16" priority="17">
      <formula>MOD(ROW(),2)=0</formula>
    </cfRule>
  </conditionalFormatting>
  <conditionalFormatting sqref="A47:C47 E47 G47">
    <cfRule type="expression" dxfId="15" priority="16">
      <formula>MOD(ROW(),2)=0</formula>
    </cfRule>
  </conditionalFormatting>
  <conditionalFormatting sqref="D47">
    <cfRule type="expression" dxfId="14" priority="15">
      <formula>MOD(ROW(),2)=0</formula>
    </cfRule>
  </conditionalFormatting>
  <conditionalFormatting sqref="H47">
    <cfRule type="expression" dxfId="13" priority="14">
      <formula>MOD(ROW(),2)=0</formula>
    </cfRule>
  </conditionalFormatting>
  <conditionalFormatting sqref="F47">
    <cfRule type="expression" dxfId="12" priority="13">
      <formula>MOD(ROW(),2)=0</formula>
    </cfRule>
  </conditionalFormatting>
  <conditionalFormatting sqref="A46:C46 E46:G46">
    <cfRule type="expression" dxfId="11" priority="12">
      <formula>MOD(ROW(),2)=0</formula>
    </cfRule>
  </conditionalFormatting>
  <conditionalFormatting sqref="D46">
    <cfRule type="expression" dxfId="10" priority="11">
      <formula>MOD(ROW(),2)=0</formula>
    </cfRule>
  </conditionalFormatting>
  <conditionalFormatting sqref="H46">
    <cfRule type="expression" dxfId="9" priority="10">
      <formula>MOD(ROW(),2)=0</formula>
    </cfRule>
  </conditionalFormatting>
  <conditionalFormatting sqref="A106">
    <cfRule type="expression" dxfId="8" priority="9">
      <formula>MOD(ROW(),2)=0</formula>
    </cfRule>
  </conditionalFormatting>
  <conditionalFormatting sqref="B106:C106 E106:G106">
    <cfRule type="expression" dxfId="7" priority="8">
      <formula>MOD(ROW(),2)=0</formula>
    </cfRule>
  </conditionalFormatting>
  <conditionalFormatting sqref="D106">
    <cfRule type="expression" dxfId="6" priority="7">
      <formula>MOD(ROW(),2)=0</formula>
    </cfRule>
  </conditionalFormatting>
  <conditionalFormatting sqref="H106">
    <cfRule type="expression" dxfId="5" priority="6">
      <formula>MOD(ROW(),2)=0</formula>
    </cfRule>
  </conditionalFormatting>
  <conditionalFormatting sqref="A74:C74 E74 G74">
    <cfRule type="expression" dxfId="4" priority="5">
      <formula>MOD(ROW(),2)=0</formula>
    </cfRule>
  </conditionalFormatting>
  <conditionalFormatting sqref="D74">
    <cfRule type="expression" dxfId="3" priority="4">
      <formula>MOD(ROW(),2)=0</formula>
    </cfRule>
  </conditionalFormatting>
  <conditionalFormatting sqref="H74">
    <cfRule type="expression" dxfId="2" priority="3">
      <formula>MOD(ROW(),2)=0</formula>
    </cfRule>
  </conditionalFormatting>
  <conditionalFormatting sqref="F74">
    <cfRule type="expression" dxfId="1" priority="2">
      <formula>MOD(ROW(),2)=0</formula>
    </cfRule>
  </conditionalFormatting>
  <conditionalFormatting sqref="C60">
    <cfRule type="expression" dxfId="0" priority="1">
      <formula>MOD(ROW(),2)=0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SCH per FTE</vt:lpstr>
      <vt:lpstr>Ugrad SCH per FTE</vt:lpstr>
      <vt:lpstr>GRAD SCH per FTE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Harrington</dc:creator>
  <cp:lastModifiedBy>Ed Stuart</cp:lastModifiedBy>
  <cp:lastPrinted>2019-06-17T14:50:04Z</cp:lastPrinted>
  <dcterms:created xsi:type="dcterms:W3CDTF">2016-06-20T18:50:01Z</dcterms:created>
  <dcterms:modified xsi:type="dcterms:W3CDTF">2021-08-19T12:58:29Z</dcterms:modified>
</cp:coreProperties>
</file>