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18-19 Instructional Activity\"/>
    </mc:Choice>
  </mc:AlternateContent>
  <bookViews>
    <workbookView xWindow="0" yWindow="0" windowWidth="23145" windowHeight="11850"/>
  </bookViews>
  <sheets>
    <sheet name="TOTAL SCH per FTE" sheetId="1" r:id="rId1"/>
    <sheet name="Ugrad SCH per FTE" sheetId="2" r:id="rId2"/>
    <sheet name="GRAD SCH per FTE" sheetId="3" r:id="rId3"/>
  </sheets>
  <calcPr calcId="162913"/>
</workbook>
</file>

<file path=xl/calcChain.xml><?xml version="1.0" encoding="utf-8"?>
<calcChain xmlns="http://schemas.openxmlformats.org/spreadsheetml/2006/main">
  <c r="B94" i="2" l="1"/>
  <c r="B36" i="1" l="1"/>
  <c r="B39" i="1" s="1"/>
  <c r="B80" i="1"/>
  <c r="C36" i="1" l="1"/>
  <c r="C3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G94" i="3" l="1"/>
  <c r="G80" i="3"/>
  <c r="G68" i="3"/>
  <c r="G61" i="3"/>
  <c r="G52" i="3"/>
  <c r="G36" i="3"/>
  <c r="G39" i="3" s="1"/>
  <c r="D18" i="2"/>
  <c r="D19" i="2"/>
  <c r="D17" i="2"/>
  <c r="D16" i="2"/>
  <c r="D15" i="2"/>
  <c r="D14" i="2"/>
  <c r="D13" i="2"/>
  <c r="D79" i="3" l="1"/>
  <c r="D58" i="3" l="1"/>
  <c r="D57" i="3"/>
  <c r="D58" i="2"/>
  <c r="D57" i="2"/>
  <c r="D86" i="1"/>
  <c r="D83" i="1"/>
  <c r="D74" i="1"/>
  <c r="D73" i="1"/>
  <c r="D72" i="1"/>
  <c r="D66" i="1"/>
  <c r="D65" i="1"/>
  <c r="D48" i="1"/>
  <c r="D50" i="1"/>
  <c r="D59" i="1"/>
  <c r="D58" i="1"/>
  <c r="D57" i="1"/>
  <c r="D56" i="1"/>
  <c r="D98" i="1" l="1"/>
  <c r="F105" i="3" l="1"/>
  <c r="F94" i="3"/>
  <c r="F80" i="3"/>
  <c r="F68" i="3"/>
  <c r="F61" i="3"/>
  <c r="F52" i="3"/>
  <c r="F36" i="3"/>
  <c r="F39" i="3" s="1"/>
  <c r="F105" i="2"/>
  <c r="F94" i="2"/>
  <c r="F80" i="2"/>
  <c r="F68" i="2"/>
  <c r="F61" i="2"/>
  <c r="F52" i="2"/>
  <c r="F36" i="2"/>
  <c r="F39" i="2" s="1"/>
  <c r="F108" i="3" l="1"/>
  <c r="F108" i="2"/>
  <c r="F94" i="1" l="1"/>
  <c r="F52" i="1"/>
  <c r="F61" i="1"/>
  <c r="F68" i="1"/>
  <c r="F80" i="1"/>
  <c r="F36" i="1"/>
  <c r="F39" i="1" s="1"/>
  <c r="F105" i="1" l="1"/>
  <c r="F108" i="1" s="1"/>
  <c r="G36" i="2" l="1"/>
  <c r="G39" i="2" s="1"/>
  <c r="G105" i="3"/>
  <c r="G108" i="3" s="1"/>
  <c r="G94" i="2"/>
  <c r="G80" i="2"/>
  <c r="G105" i="2" s="1"/>
  <c r="G68" i="2"/>
  <c r="G61" i="2"/>
  <c r="G52" i="2"/>
  <c r="G52" i="1"/>
  <c r="G94" i="1"/>
  <c r="G105" i="1"/>
  <c r="G80" i="1"/>
  <c r="G68" i="1"/>
  <c r="G61" i="1"/>
  <c r="G36" i="1"/>
  <c r="G39" i="1" s="1"/>
  <c r="H108" i="3" l="1"/>
  <c r="G108" i="2"/>
  <c r="H108" i="2" s="1"/>
  <c r="G108" i="1"/>
  <c r="H108" i="1" s="1"/>
  <c r="H105" i="3"/>
  <c r="C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4" i="3"/>
  <c r="C94" i="3"/>
  <c r="B94" i="3"/>
  <c r="H93" i="3"/>
  <c r="D93" i="3"/>
  <c r="H92" i="3"/>
  <c r="D92" i="3"/>
  <c r="H91" i="3"/>
  <c r="D91" i="3"/>
  <c r="H90" i="3"/>
  <c r="D90" i="3"/>
  <c r="H86" i="3"/>
  <c r="D86" i="3"/>
  <c r="H83" i="3"/>
  <c r="D83" i="3"/>
  <c r="H80" i="3"/>
  <c r="C80" i="3"/>
  <c r="B80" i="3"/>
  <c r="H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68" i="3"/>
  <c r="C68" i="3"/>
  <c r="B68" i="3"/>
  <c r="H67" i="3"/>
  <c r="D67" i="3"/>
  <c r="H66" i="3"/>
  <c r="D66" i="3"/>
  <c r="H65" i="3"/>
  <c r="D65" i="3"/>
  <c r="H61" i="3"/>
  <c r="C61" i="3"/>
  <c r="B61" i="3"/>
  <c r="H60" i="3"/>
  <c r="D60" i="3"/>
  <c r="H59" i="3"/>
  <c r="D59" i="3"/>
  <c r="H58" i="3"/>
  <c r="H57" i="3"/>
  <c r="H56" i="3"/>
  <c r="D56" i="3"/>
  <c r="H52" i="3"/>
  <c r="C52" i="3"/>
  <c r="B52" i="3"/>
  <c r="H51" i="3"/>
  <c r="D51" i="3"/>
  <c r="H50" i="3"/>
  <c r="D50" i="3"/>
  <c r="H49" i="3"/>
  <c r="D49" i="3"/>
  <c r="H48" i="3"/>
  <c r="D48" i="3"/>
  <c r="H47" i="3"/>
  <c r="D47" i="3"/>
  <c r="H46" i="3"/>
  <c r="D46" i="3"/>
  <c r="H42" i="3"/>
  <c r="D42" i="3"/>
  <c r="H39" i="3"/>
  <c r="H38" i="3"/>
  <c r="D38" i="3"/>
  <c r="H37" i="3"/>
  <c r="D37" i="3"/>
  <c r="H36" i="3"/>
  <c r="C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B36" i="3"/>
  <c r="B39" i="3" s="1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05" i="2"/>
  <c r="C105" i="2"/>
  <c r="B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4" i="2"/>
  <c r="H93" i="2"/>
  <c r="D93" i="2"/>
  <c r="H92" i="2"/>
  <c r="D92" i="2"/>
  <c r="H91" i="2"/>
  <c r="D91" i="2"/>
  <c r="H90" i="2"/>
  <c r="C94" i="2"/>
  <c r="H86" i="2"/>
  <c r="D86" i="2"/>
  <c r="H83" i="2"/>
  <c r="D83" i="2"/>
  <c r="H80" i="2"/>
  <c r="C80" i="2"/>
  <c r="B80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2" i="2"/>
  <c r="D72" i="2"/>
  <c r="H68" i="2"/>
  <c r="C68" i="2"/>
  <c r="B68" i="2"/>
  <c r="H67" i="2"/>
  <c r="D67" i="2"/>
  <c r="H66" i="2"/>
  <c r="D66" i="2"/>
  <c r="H65" i="2"/>
  <c r="D65" i="2"/>
  <c r="H61" i="2"/>
  <c r="C61" i="2"/>
  <c r="B61" i="2"/>
  <c r="H60" i="2"/>
  <c r="D60" i="2"/>
  <c r="H59" i="2"/>
  <c r="D59" i="2"/>
  <c r="H58" i="2"/>
  <c r="H57" i="2"/>
  <c r="H56" i="2"/>
  <c r="D56" i="2"/>
  <c r="H52" i="2"/>
  <c r="C52" i="2"/>
  <c r="B52" i="2"/>
  <c r="H51" i="2"/>
  <c r="D51" i="2"/>
  <c r="H50" i="2"/>
  <c r="D50" i="2"/>
  <c r="H49" i="2"/>
  <c r="D49" i="2"/>
  <c r="H48" i="2"/>
  <c r="D48" i="2"/>
  <c r="H47" i="2"/>
  <c r="D47" i="2"/>
  <c r="H46" i="2"/>
  <c r="D46" i="2"/>
  <c r="H42" i="2"/>
  <c r="D42" i="2"/>
  <c r="H39" i="2"/>
  <c r="H38" i="2"/>
  <c r="D38" i="2"/>
  <c r="H37" i="2"/>
  <c r="D37" i="2"/>
  <c r="H36" i="2"/>
  <c r="C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B36" i="2"/>
  <c r="B39" i="2" s="1"/>
  <c r="H23" i="2"/>
  <c r="D23" i="2"/>
  <c r="H22" i="2"/>
  <c r="D22" i="2"/>
  <c r="H21" i="2"/>
  <c r="D21" i="2"/>
  <c r="H20" i="2"/>
  <c r="D20" i="2"/>
  <c r="H19" i="2"/>
  <c r="H18" i="2"/>
  <c r="H17" i="2"/>
  <c r="H16" i="2"/>
  <c r="H15" i="2"/>
  <c r="H14" i="2"/>
  <c r="H13" i="2"/>
  <c r="H12" i="2"/>
  <c r="D12" i="2"/>
  <c r="H105" i="1"/>
  <c r="H104" i="1"/>
  <c r="H103" i="1"/>
  <c r="H102" i="1"/>
  <c r="H101" i="1"/>
  <c r="H100" i="1"/>
  <c r="H99" i="1"/>
  <c r="H98" i="1"/>
  <c r="H94" i="1"/>
  <c r="H93" i="1"/>
  <c r="H92" i="1"/>
  <c r="H91" i="1"/>
  <c r="H90" i="1"/>
  <c r="H86" i="1"/>
  <c r="H83" i="1"/>
  <c r="H80" i="1"/>
  <c r="H79" i="1"/>
  <c r="H78" i="1"/>
  <c r="H77" i="1"/>
  <c r="H76" i="1"/>
  <c r="H75" i="1"/>
  <c r="H74" i="1"/>
  <c r="H73" i="1"/>
  <c r="H72" i="1"/>
  <c r="H68" i="1"/>
  <c r="H67" i="1"/>
  <c r="H66" i="1"/>
  <c r="H65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39" i="1"/>
  <c r="H36" i="1"/>
  <c r="D99" i="1"/>
  <c r="D100" i="1"/>
  <c r="D101" i="1"/>
  <c r="D102" i="1"/>
  <c r="D103" i="1"/>
  <c r="D91" i="1"/>
  <c r="D92" i="1"/>
  <c r="D93" i="1"/>
  <c r="D75" i="1"/>
  <c r="D76" i="1"/>
  <c r="D77" i="1"/>
  <c r="D78" i="1"/>
  <c r="D79" i="1"/>
  <c r="D67" i="1"/>
  <c r="D60" i="1"/>
  <c r="D47" i="1"/>
  <c r="D49" i="1"/>
  <c r="D51" i="1"/>
  <c r="D46" i="1"/>
  <c r="D42" i="1"/>
  <c r="D37" i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B108" i="2" l="1"/>
  <c r="D94" i="2"/>
  <c r="D68" i="2"/>
  <c r="D68" i="3"/>
  <c r="D52" i="2"/>
  <c r="D105" i="2"/>
  <c r="D52" i="3"/>
  <c r="D94" i="3"/>
  <c r="B105" i="3"/>
  <c r="B108" i="3" s="1"/>
  <c r="D80" i="2"/>
  <c r="D80" i="3"/>
  <c r="D61" i="2"/>
  <c r="D61" i="3"/>
  <c r="D36" i="3"/>
  <c r="C39" i="3"/>
  <c r="D39" i="3" s="1"/>
  <c r="D24" i="3"/>
  <c r="D36" i="2"/>
  <c r="D24" i="2"/>
  <c r="D90" i="2"/>
  <c r="C39" i="2"/>
  <c r="D105" i="3" l="1"/>
  <c r="C108" i="3"/>
  <c r="D108" i="3" s="1"/>
  <c r="D39" i="2"/>
  <c r="C108" i="2"/>
  <c r="D108" i="2" s="1"/>
  <c r="B94" i="1" l="1"/>
  <c r="D90" i="1"/>
  <c r="B68" i="1"/>
  <c r="B61" i="1"/>
  <c r="B52" i="1"/>
  <c r="D24" i="1"/>
  <c r="B105" i="1" l="1"/>
  <c r="D104" i="1"/>
  <c r="C105" i="1"/>
  <c r="C52" i="1"/>
  <c r="D52" i="1" s="1"/>
  <c r="C94" i="1"/>
  <c r="D94" i="1" s="1"/>
  <c r="D105" i="1" l="1"/>
  <c r="C80" i="1"/>
  <c r="D80" i="1" s="1"/>
  <c r="C68" i="1"/>
  <c r="D68" i="1" s="1"/>
  <c r="C61" i="1"/>
  <c r="D61" i="1" s="1"/>
  <c r="O66" i="1"/>
  <c r="C108" i="1" l="1"/>
  <c r="B108" i="1"/>
  <c r="D36" i="1"/>
  <c r="D39" i="1"/>
  <c r="D108" i="1" l="1"/>
</calcChain>
</file>

<file path=xl/sharedStrings.xml><?xml version="1.0" encoding="utf-8"?>
<sst xmlns="http://schemas.openxmlformats.org/spreadsheetml/2006/main" count="445" uniqueCount="163">
  <si>
    <t>THE UNIVERSITY OF MISSISSIPPI</t>
  </si>
  <si>
    <t>STUDENT CREDIT HOUR PER FTE FACULTY</t>
  </si>
  <si>
    <t>INCLUDES ALL CAMPUSES</t>
  </si>
  <si>
    <t>FACULTY</t>
  </si>
  <si>
    <t>STUDENT</t>
  </si>
  <si>
    <t>CR HR</t>
  </si>
  <si>
    <t>FTE</t>
  </si>
  <si>
    <t>PER FTE</t>
  </si>
  <si>
    <t>COLLEGE/DEPT</t>
  </si>
  <si>
    <t>Row Labels</t>
  </si>
  <si>
    <t>Sum of Sum of ADJ FTE IHL6</t>
  </si>
  <si>
    <t>COLLEGE OF LIBERAL ARTS</t>
  </si>
  <si>
    <t>Aerospace Studies</t>
  </si>
  <si>
    <t>AEROSPACE STUDIES</t>
  </si>
  <si>
    <t>African-Amer Studies</t>
  </si>
  <si>
    <t>AFRICAN AMERICAN STUDIES PROGRAM</t>
  </si>
  <si>
    <t>Art</t>
  </si>
  <si>
    <t>ART</t>
  </si>
  <si>
    <t>ART &amp; ART HISTORY</t>
  </si>
  <si>
    <t>Biology</t>
  </si>
  <si>
    <t>BIOLOGY</t>
  </si>
  <si>
    <t>Chemistry</t>
  </si>
  <si>
    <t>CHEMISTRY &amp; BIOCHEMISTRY</t>
  </si>
  <si>
    <t>Classics</t>
  </si>
  <si>
    <t>CLASSICS</t>
  </si>
  <si>
    <t>Economics</t>
  </si>
  <si>
    <t>ECONOMICS</t>
  </si>
  <si>
    <t>English</t>
  </si>
  <si>
    <t>ENGLISH</t>
  </si>
  <si>
    <t>History</t>
  </si>
  <si>
    <t>HISTORY</t>
  </si>
  <si>
    <t>Mathematics</t>
  </si>
  <si>
    <t>MATHEMATICS</t>
  </si>
  <si>
    <t>Military Science</t>
  </si>
  <si>
    <t>MILITARY SCIENCE &amp; LEADERSHIP</t>
  </si>
  <si>
    <t>Modern Languages</t>
  </si>
  <si>
    <t>MODERN LANGUAGES</t>
  </si>
  <si>
    <t>Music</t>
  </si>
  <si>
    <t>MUSIC</t>
  </si>
  <si>
    <t>Naval Science</t>
  </si>
  <si>
    <t>NAVAL SCIENCE</t>
  </si>
  <si>
    <t>Philosophy</t>
  </si>
  <si>
    <t>PHILOSOPHY &amp; RELIGION</t>
  </si>
  <si>
    <t>Physics/Astronomy</t>
  </si>
  <si>
    <t>PHYSICS &amp; ASTRONOMY</t>
  </si>
  <si>
    <t>Political Science</t>
  </si>
  <si>
    <t>POLITICAL SCIENCE</t>
  </si>
  <si>
    <t>Psychology</t>
  </si>
  <si>
    <t>PSYCHOLOGY</t>
  </si>
  <si>
    <t>Public Policy Leadership</t>
  </si>
  <si>
    <t>PUBLIC POLICY LEADERSHIP</t>
  </si>
  <si>
    <t>Sociology/Anthropology</t>
  </si>
  <si>
    <t>SOCIOLOGY &amp; ANTHROPOLOGY</t>
  </si>
  <si>
    <t>Southern Studies</t>
  </si>
  <si>
    <t>CENTER FOR THE STUDY OF SOUTHERN CULTURE</t>
  </si>
  <si>
    <t>Speech</t>
  </si>
  <si>
    <t>SPEECH</t>
  </si>
  <si>
    <t>Theatre Arts</t>
  </si>
  <si>
    <t>THEATRE ARTS</t>
  </si>
  <si>
    <t>Writing &amp; Rhetoric</t>
  </si>
  <si>
    <t>WRITING &amp; RHETORIC</t>
  </si>
  <si>
    <t>SUBTOTAL</t>
  </si>
  <si>
    <t>TOTAL LIBERAL ARTS</t>
  </si>
  <si>
    <t>COLLEGE OF LIBERAL ARTS Total</t>
  </si>
  <si>
    <t xml:space="preserve"> </t>
  </si>
  <si>
    <t>SCHOOL OF ACCOUNTANCY</t>
  </si>
  <si>
    <t>SCHOOL OF APPLIED SCIENCES</t>
  </si>
  <si>
    <t>Intelligence &amp; Security Studies</t>
  </si>
  <si>
    <t>CENTER FOR INTEL &amp; SECURITY STUDIES</t>
  </si>
  <si>
    <t>COMMUNICATION SCIENCES &amp; DISORDERS</t>
  </si>
  <si>
    <t>HESRM</t>
  </si>
  <si>
    <t>HEALTH, EXERCISE SCI &amp; RECREATION MGMT</t>
  </si>
  <si>
    <t>Legal Studies</t>
  </si>
  <si>
    <t>LEGAL STUDIES</t>
  </si>
  <si>
    <t>Nutrition &amp; Hospitality Mgmt.</t>
  </si>
  <si>
    <t>NUTRITION &amp; HOSPITALITY MANAGEMENT</t>
  </si>
  <si>
    <t>Social Work</t>
  </si>
  <si>
    <t>SOCIAL WORK</t>
  </si>
  <si>
    <t>TOTAL APPLIED SCIENCES</t>
  </si>
  <si>
    <t>SCHOOL OF APPLIED SCIENCES Total</t>
  </si>
  <si>
    <t>SCHOOL OF BUSINESS</t>
  </si>
  <si>
    <t>Finance</t>
  </si>
  <si>
    <t>FINANCE</t>
  </si>
  <si>
    <t>Management</t>
  </si>
  <si>
    <t>MANAGEMENT</t>
  </si>
  <si>
    <t>Marketing</t>
  </si>
  <si>
    <t>MARKETING</t>
  </si>
  <si>
    <t>MANAGEMENT INFORMATION SYSTEMS</t>
  </si>
  <si>
    <t>MIS/POM</t>
  </si>
  <si>
    <t>MHA</t>
  </si>
  <si>
    <t>TOTAL BUSINESS</t>
  </si>
  <si>
    <t>SCHOOL OF BUSINESS ADMINISTRATION Total</t>
  </si>
  <si>
    <t>SCHOOL OF BUSINESS ADMINISTRATION</t>
  </si>
  <si>
    <t>SCHOOL OF EDUCATION</t>
  </si>
  <si>
    <t>Leadership/Counselor Ed</t>
  </si>
  <si>
    <t>LEADERSHIP &amp; COUNSELOR EDUCATION</t>
  </si>
  <si>
    <t>TEACHER EDUCATION</t>
  </si>
  <si>
    <t>University Studies</t>
  </si>
  <si>
    <t>UNIVERSITY STUDIES</t>
  </si>
  <si>
    <t xml:space="preserve">TOTAL EDUCATION </t>
  </si>
  <si>
    <t>SCHOOL OF EDUCATION Total</t>
  </si>
  <si>
    <t>SCHOOL OF ENGINEERING</t>
  </si>
  <si>
    <t>Center for Manf Excellence</t>
  </si>
  <si>
    <t>CENTER FOR MANUFACTURING EXCELLENCE(CME)</t>
  </si>
  <si>
    <t>Chemical Engineering</t>
  </si>
  <si>
    <t>CHEMICAL ENGINEERING</t>
  </si>
  <si>
    <t>Civil Engineering</t>
  </si>
  <si>
    <t>CIVIL ENGINEERING</t>
  </si>
  <si>
    <t>Computer Science</t>
  </si>
  <si>
    <t>COMPUTER &amp; INFORMATION SCIENCE</t>
  </si>
  <si>
    <t>Electrical Engineering</t>
  </si>
  <si>
    <t>ELECTRICAL ENGINEERING</t>
  </si>
  <si>
    <t>Geology &amp; Geological Engineering</t>
  </si>
  <si>
    <t>GEOLOGY &amp; GEOLOGICAL ENGINEERING</t>
  </si>
  <si>
    <t>Mechanical Engineering</t>
  </si>
  <si>
    <t>MECHANICAL ENGINEERING</t>
  </si>
  <si>
    <t>NAT'L CTR COMPUTATIONAL HYDROSCI &amp; ENGIN</t>
  </si>
  <si>
    <t>TOTAL ENGINEERING</t>
  </si>
  <si>
    <t>SCHOOL OF ENGINEERING Total</t>
  </si>
  <si>
    <t>SCHOOL OF JOURNALISM</t>
  </si>
  <si>
    <t>SCHOOL OF JOURNALISM &amp; NEW MEDIA Total</t>
  </si>
  <si>
    <t>SCHOOL OF LAW</t>
  </si>
  <si>
    <t>SCHOOL OF LAW Total</t>
  </si>
  <si>
    <t>SCHOOL OF PHARMACY</t>
  </si>
  <si>
    <t>BIOMOLECULAR SCIENCES</t>
  </si>
  <si>
    <t>BIOMOLECULAR SCIENCES - PHARMACOLOGY</t>
  </si>
  <si>
    <t>Pharmacy Administration</t>
  </si>
  <si>
    <t>PHARMACY ADMINISTRATION</t>
  </si>
  <si>
    <t>Pharmacy Practice</t>
  </si>
  <si>
    <t>PHARMACY PRACTICE</t>
  </si>
  <si>
    <t>TOTAL PHARMACY</t>
  </si>
  <si>
    <t>SCHOOL OF PHARMACY Total</t>
  </si>
  <si>
    <t>MISCELLANEOUS DEPARTMENTS</t>
  </si>
  <si>
    <t>Croft International Studies</t>
  </si>
  <si>
    <t>CROFT INST FOR INTERNATIONAL STUDIES</t>
  </si>
  <si>
    <t>Honors College</t>
  </si>
  <si>
    <t>SALLY MCDONNELL BARKSDALE HONORS COLLEGE</t>
  </si>
  <si>
    <t>Developmental Studies</t>
  </si>
  <si>
    <t>DEVELOPMENTAL STUDIES</t>
  </si>
  <si>
    <t>NCPA</t>
  </si>
  <si>
    <t>NATIONAL CENTER FOR PHYSICAL ACOUSTICS</t>
  </si>
  <si>
    <t>STUDY ABROAD</t>
  </si>
  <si>
    <t>TOTAL MISCELLANEOUS</t>
  </si>
  <si>
    <t>UNIVERSITY PROGRAMS Total</t>
  </si>
  <si>
    <t>UNIVERSITY PROGRAMS</t>
  </si>
  <si>
    <t>TOTAL UNIVERSITY</t>
  </si>
  <si>
    <t>Grand Total</t>
  </si>
  <si>
    <t>Gender Studies</t>
  </si>
  <si>
    <t>Dean's Office (ENVS, CINE)</t>
  </si>
  <si>
    <t>Communication Sci&amp;Disorders</t>
  </si>
  <si>
    <t>Pharmaceutics&amp;Drug Delivery</t>
  </si>
  <si>
    <t>Biomolecular Sciences</t>
  </si>
  <si>
    <t>Study Abroad</t>
  </si>
  <si>
    <t>Teacher Education</t>
  </si>
  <si>
    <t>Gen Instructional Expense</t>
  </si>
  <si>
    <t>Ctr Student Success/1st Year</t>
  </si>
  <si>
    <t>UNDERGRADUATE STUDENT CREDIT HOUR PER FTE FACULTY</t>
  </si>
  <si>
    <t>GRADUATE STUDENT CREDIT HOUR PER FTE FACULTY</t>
  </si>
  <si>
    <t>NCCHE</t>
  </si>
  <si>
    <t>ACADEMIC YEAR 2018-19</t>
  </si>
  <si>
    <t>FALL SEMESTER 2018-19</t>
  </si>
  <si>
    <t>SPRING SEMESTER 2018-19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</si>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</sst>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4" borderId="0" xfId="0" applyFont="1" applyFill="1" applyBorder="1"/>
    <xf numFmtId="2" fontId="3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43" fontId="4" fillId="2" borderId="0" xfId="1" applyFont="1" applyFill="1" applyBorder="1"/>
    <xf numFmtId="0" fontId="8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2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selection sqref="A1:H1"/>
    </sheetView>
  </sheetViews>
  <sheetFormatPr defaultColWidth="9.140625" defaultRowHeight="10.5" x14ac:dyDescent="0.15"/>
  <cols>
    <col min="1" max="1" width="30.5703125" style="1" customWidth="1"/>
    <col min="2" max="2" width="11.28515625" style="30" bestFit="1" customWidth="1"/>
    <col min="3" max="3" width="11.42578125" style="6" bestFit="1" customWidth="1"/>
    <col min="4" max="4" width="9.7109375" style="5" customWidth="1"/>
    <col min="5" max="5" width="2.85546875" style="7" customWidth="1"/>
    <col min="6" max="6" width="11.28515625" style="5" bestFit="1" customWidth="1"/>
    <col min="7" max="7" width="11.42578125" style="6" bestFit="1" customWidth="1"/>
    <col min="8" max="8" width="8.7109375" style="5" bestFit="1" customWidth="1"/>
    <col min="9" max="9" width="9.140625" style="1" customWidth="1"/>
    <col min="10" max="10" width="9.140625" style="1"/>
    <col min="11" max="12" width="9.140625" style="1" hidden="1" customWidth="1"/>
    <col min="13" max="13" width="15.5703125" style="1" hidden="1" customWidth="1"/>
    <col min="14" max="15" width="9.140625" style="1" hidden="1" customWidth="1"/>
    <col min="16" max="16" width="26.7109375" style="1" hidden="1" customWidth="1"/>
    <col min="17" max="16384" width="9.140625" style="1"/>
  </cols>
  <sheetData>
    <row r="1" spans="1:15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15" x14ac:dyDescent="0.15">
      <c r="A2" s="41" t="s">
        <v>1</v>
      </c>
      <c r="B2" s="41"/>
      <c r="C2" s="41"/>
      <c r="D2" s="41"/>
      <c r="E2" s="41"/>
      <c r="F2" s="41"/>
      <c r="G2" s="41"/>
      <c r="H2" s="41"/>
    </row>
    <row r="3" spans="1:15" x14ac:dyDescent="0.15">
      <c r="A3" s="41" t="s">
        <v>159</v>
      </c>
      <c r="B3" s="41"/>
      <c r="C3" s="41"/>
      <c r="D3" s="41"/>
      <c r="E3" s="41"/>
      <c r="F3" s="41"/>
      <c r="G3" s="41"/>
      <c r="H3" s="41"/>
    </row>
    <row r="4" spans="1:15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15" x14ac:dyDescent="0.15">
      <c r="A5" s="2"/>
      <c r="B5" s="32"/>
      <c r="C5" s="4"/>
      <c r="D5" s="3"/>
      <c r="E5" s="2"/>
      <c r="F5" s="3"/>
      <c r="G5" s="4"/>
      <c r="H5" s="3"/>
    </row>
    <row r="6" spans="1:15" s="7" customFormat="1" x14ac:dyDescent="0.15">
      <c r="A6" s="1"/>
      <c r="B6" s="30"/>
      <c r="C6" s="6"/>
      <c r="D6" s="5"/>
      <c r="F6" s="5"/>
      <c r="G6" s="6"/>
      <c r="H6" s="5"/>
    </row>
    <row r="7" spans="1:15" s="8" customFormat="1" x14ac:dyDescent="0.15">
      <c r="B7" s="42" t="s">
        <v>160</v>
      </c>
      <c r="C7" s="43"/>
      <c r="D7" s="43"/>
      <c r="E7" s="9"/>
      <c r="F7" s="42" t="s">
        <v>161</v>
      </c>
      <c r="G7" s="43"/>
      <c r="H7" s="43"/>
    </row>
    <row r="8" spans="1:15" x14ac:dyDescent="0.15">
      <c r="A8" s="9"/>
      <c r="B8" s="33" t="s">
        <v>3</v>
      </c>
      <c r="C8" s="11" t="s">
        <v>4</v>
      </c>
      <c r="D8" s="10" t="s">
        <v>5</v>
      </c>
      <c r="F8" s="10" t="s">
        <v>3</v>
      </c>
      <c r="G8" s="11" t="s">
        <v>4</v>
      </c>
      <c r="H8" s="10" t="s">
        <v>5</v>
      </c>
    </row>
    <row r="9" spans="1:15" x14ac:dyDescent="0.15"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15" x14ac:dyDescent="0.15">
      <c r="B10" s="34"/>
      <c r="C10" s="14"/>
      <c r="D10" s="13"/>
      <c r="E10" s="12"/>
      <c r="F10" s="13"/>
      <c r="G10" s="14"/>
      <c r="H10" s="13"/>
      <c r="K10" s="1" t="s">
        <v>8</v>
      </c>
      <c r="L10" s="1" t="s">
        <v>6</v>
      </c>
      <c r="N10" s="1" t="s">
        <v>9</v>
      </c>
      <c r="O10" s="1" t="s">
        <v>10</v>
      </c>
    </row>
    <row r="11" spans="1:15" x14ac:dyDescent="0.15">
      <c r="A11" s="15" t="s">
        <v>11</v>
      </c>
      <c r="K11" s="1" t="s">
        <v>11</v>
      </c>
    </row>
    <row r="12" spans="1:15" x14ac:dyDescent="0.15">
      <c r="A12" s="1" t="s">
        <v>12</v>
      </c>
      <c r="B12" s="5">
        <v>1</v>
      </c>
      <c r="C12" s="6">
        <v>151</v>
      </c>
      <c r="D12" s="5">
        <f t="shared" ref="D12:D39" si="0">IFERROR(C12/B12,"n/a")</f>
        <v>151</v>
      </c>
      <c r="F12" s="5">
        <v>1</v>
      </c>
      <c r="G12" s="6">
        <v>139</v>
      </c>
      <c r="H12" s="5">
        <f t="shared" ref="H12:H39" si="1">IFERROR(G12/F12,"n/a")</f>
        <v>139</v>
      </c>
      <c r="K12" s="1" t="s">
        <v>13</v>
      </c>
      <c r="L12" s="1">
        <v>1</v>
      </c>
      <c r="N12" s="1" t="s">
        <v>13</v>
      </c>
      <c r="O12" s="1">
        <v>1</v>
      </c>
    </row>
    <row r="13" spans="1:15" x14ac:dyDescent="0.15">
      <c r="A13" s="1" t="s">
        <v>14</v>
      </c>
      <c r="B13" s="5">
        <v>5.71</v>
      </c>
      <c r="C13" s="6">
        <v>672</v>
      </c>
      <c r="D13" s="5">
        <f t="shared" si="0"/>
        <v>117.68826619964973</v>
      </c>
      <c r="F13" s="5">
        <v>5.96</v>
      </c>
      <c r="G13" s="6">
        <v>642</v>
      </c>
      <c r="H13" s="5">
        <f t="shared" si="1"/>
        <v>107.71812080536913</v>
      </c>
      <c r="K13" s="1" t="s">
        <v>15</v>
      </c>
      <c r="L13" s="1">
        <v>4.2699999999999996</v>
      </c>
      <c r="N13" s="7" t="s">
        <v>15</v>
      </c>
      <c r="O13" s="7">
        <v>4.2699999999999996</v>
      </c>
    </row>
    <row r="14" spans="1:15" x14ac:dyDescent="0.15">
      <c r="A14" s="1" t="s">
        <v>16</v>
      </c>
      <c r="B14" s="5">
        <v>21.560000000000002</v>
      </c>
      <c r="C14" s="6">
        <v>3112</v>
      </c>
      <c r="D14" s="5">
        <f t="shared" si="0"/>
        <v>144.34137291280146</v>
      </c>
      <c r="F14" s="5">
        <v>22.310000000000002</v>
      </c>
      <c r="G14" s="6">
        <v>2870</v>
      </c>
      <c r="H14" s="5">
        <f t="shared" si="1"/>
        <v>128.64186463469295</v>
      </c>
      <c r="K14" s="1" t="s">
        <v>17</v>
      </c>
      <c r="L14" s="1">
        <v>21.05</v>
      </c>
      <c r="N14" s="8" t="s">
        <v>18</v>
      </c>
      <c r="O14" s="8">
        <v>22.575299999999995</v>
      </c>
    </row>
    <row r="15" spans="1:15" x14ac:dyDescent="0.15">
      <c r="A15" s="1" t="s">
        <v>19</v>
      </c>
      <c r="B15" s="5">
        <v>32.943333333333335</v>
      </c>
      <c r="C15" s="6">
        <v>13687</v>
      </c>
      <c r="D15" s="5">
        <f t="shared" si="0"/>
        <v>415.47101082667206</v>
      </c>
      <c r="F15" s="5">
        <v>33.193333333333335</v>
      </c>
      <c r="G15" s="6">
        <v>13063</v>
      </c>
      <c r="H15" s="5">
        <f t="shared" si="1"/>
        <v>393.54288009640487</v>
      </c>
      <c r="K15" s="1" t="s">
        <v>20</v>
      </c>
      <c r="L15" s="1">
        <v>31.676666666666662</v>
      </c>
      <c r="N15" s="1" t="s">
        <v>20</v>
      </c>
      <c r="O15" s="1">
        <v>32.026666666666671</v>
      </c>
    </row>
    <row r="16" spans="1:15" x14ac:dyDescent="0.15">
      <c r="A16" s="1" t="s">
        <v>21</v>
      </c>
      <c r="B16" s="5">
        <v>24.036666666666669</v>
      </c>
      <c r="C16" s="6">
        <v>9561</v>
      </c>
      <c r="D16" s="5">
        <f t="shared" si="0"/>
        <v>397.76729995839685</v>
      </c>
      <c r="F16" s="5">
        <v>24.286666666666669</v>
      </c>
      <c r="G16" s="6">
        <v>9203</v>
      </c>
      <c r="H16" s="5">
        <f t="shared" si="1"/>
        <v>378.93219873730436</v>
      </c>
      <c r="K16" s="1" t="s">
        <v>22</v>
      </c>
      <c r="L16" s="1">
        <v>23.189999999999998</v>
      </c>
      <c r="N16" s="1" t="s">
        <v>22</v>
      </c>
      <c r="O16" s="1">
        <v>23.19</v>
      </c>
    </row>
    <row r="17" spans="1:15" x14ac:dyDescent="0.15">
      <c r="A17" s="1" t="s">
        <v>23</v>
      </c>
      <c r="B17" s="5">
        <v>5.79</v>
      </c>
      <c r="C17" s="6">
        <v>1086</v>
      </c>
      <c r="D17" s="5">
        <f t="shared" si="0"/>
        <v>187.56476683937825</v>
      </c>
      <c r="F17" s="5">
        <v>5.79</v>
      </c>
      <c r="G17" s="6">
        <v>1086</v>
      </c>
      <c r="H17" s="5">
        <f t="shared" si="1"/>
        <v>187.56476683937825</v>
      </c>
      <c r="K17" s="1" t="s">
        <v>24</v>
      </c>
      <c r="L17" s="1">
        <v>6</v>
      </c>
      <c r="N17" s="1" t="s">
        <v>24</v>
      </c>
      <c r="O17" s="1">
        <v>6</v>
      </c>
    </row>
    <row r="18" spans="1:15" x14ac:dyDescent="0.15">
      <c r="A18" s="1" t="s">
        <v>25</v>
      </c>
      <c r="B18" s="5">
        <v>19.34</v>
      </c>
      <c r="C18" s="6">
        <v>8197</v>
      </c>
      <c r="D18" s="5">
        <f t="shared" si="0"/>
        <v>423.83660806618406</v>
      </c>
      <c r="F18" s="5">
        <v>20.34</v>
      </c>
      <c r="G18" s="6">
        <v>8059</v>
      </c>
      <c r="H18" s="5">
        <f t="shared" si="1"/>
        <v>396.21435594886924</v>
      </c>
      <c r="K18" s="1" t="s">
        <v>26</v>
      </c>
      <c r="L18" s="1">
        <v>17.3</v>
      </c>
      <c r="N18" s="1" t="s">
        <v>26</v>
      </c>
      <c r="O18" s="1">
        <v>17.202500000000001</v>
      </c>
    </row>
    <row r="19" spans="1:15" x14ac:dyDescent="0.15">
      <c r="A19" s="1" t="s">
        <v>27</v>
      </c>
      <c r="B19" s="5">
        <v>51.081800000000008</v>
      </c>
      <c r="C19" s="6">
        <v>10053</v>
      </c>
      <c r="D19" s="5">
        <f t="shared" si="0"/>
        <v>196.80199209894715</v>
      </c>
      <c r="F19" s="5">
        <v>50.581800000000008</v>
      </c>
      <c r="G19" s="6">
        <v>9591</v>
      </c>
      <c r="H19" s="5">
        <f t="shared" si="1"/>
        <v>189.61365550454903</v>
      </c>
      <c r="K19" s="1" t="s">
        <v>28</v>
      </c>
      <c r="L19" s="1">
        <v>45.557000000000002</v>
      </c>
      <c r="N19" s="1" t="s">
        <v>28</v>
      </c>
      <c r="O19" s="1">
        <v>49.106999999999999</v>
      </c>
    </row>
    <row r="20" spans="1:15" x14ac:dyDescent="0.15">
      <c r="A20" s="1" t="s">
        <v>29</v>
      </c>
      <c r="B20" s="5">
        <v>36.270000000000003</v>
      </c>
      <c r="C20" s="6">
        <v>8664</v>
      </c>
      <c r="D20" s="5">
        <f t="shared" si="0"/>
        <v>238.87510339123241</v>
      </c>
      <c r="F20" s="5">
        <v>36.520000000000003</v>
      </c>
      <c r="G20" s="6">
        <v>7998</v>
      </c>
      <c r="H20" s="5">
        <f t="shared" si="1"/>
        <v>219.00328587075572</v>
      </c>
      <c r="K20" s="1" t="s">
        <v>30</v>
      </c>
      <c r="L20" s="1">
        <v>39.5077</v>
      </c>
      <c r="N20" s="1" t="s">
        <v>30</v>
      </c>
      <c r="O20" s="1">
        <v>41.022500000000008</v>
      </c>
    </row>
    <row r="21" spans="1:15" x14ac:dyDescent="0.15">
      <c r="A21" s="1" t="s">
        <v>31</v>
      </c>
      <c r="B21" s="5">
        <v>38.180000000000007</v>
      </c>
      <c r="C21" s="6">
        <v>15324</v>
      </c>
      <c r="D21" s="5">
        <f t="shared" si="0"/>
        <v>401.36196961760078</v>
      </c>
      <c r="F21" s="5">
        <v>35.680000000000007</v>
      </c>
      <c r="G21" s="6">
        <v>12956</v>
      </c>
      <c r="H21" s="5">
        <f t="shared" si="1"/>
        <v>363.11659192825107</v>
      </c>
      <c r="K21" s="1" t="s">
        <v>32</v>
      </c>
      <c r="L21" s="1">
        <v>35.22</v>
      </c>
      <c r="N21" s="1" t="s">
        <v>32</v>
      </c>
      <c r="O21" s="1">
        <v>33.35</v>
      </c>
    </row>
    <row r="22" spans="1:15" x14ac:dyDescent="0.15">
      <c r="A22" s="1" t="s">
        <v>33</v>
      </c>
      <c r="B22" s="5">
        <v>3.1666666666666665</v>
      </c>
      <c r="C22" s="6">
        <v>418</v>
      </c>
      <c r="D22" s="5">
        <f t="shared" si="0"/>
        <v>132</v>
      </c>
      <c r="F22" s="5">
        <v>3.4166666666666665</v>
      </c>
      <c r="G22" s="6">
        <v>406</v>
      </c>
      <c r="H22" s="5">
        <f t="shared" si="1"/>
        <v>118.82926829268293</v>
      </c>
      <c r="K22" s="1" t="s">
        <v>34</v>
      </c>
      <c r="L22" s="1">
        <v>2</v>
      </c>
      <c r="N22" s="1" t="s">
        <v>34</v>
      </c>
      <c r="O22" s="1">
        <v>2</v>
      </c>
    </row>
    <row r="23" spans="1:15" x14ac:dyDescent="0.15">
      <c r="A23" s="1" t="s">
        <v>35</v>
      </c>
      <c r="B23" s="5">
        <v>68.509999999999991</v>
      </c>
      <c r="C23" s="6">
        <v>11119</v>
      </c>
      <c r="D23" s="5">
        <f t="shared" si="0"/>
        <v>162.29747482119402</v>
      </c>
      <c r="F23" s="5">
        <v>66.926666666666662</v>
      </c>
      <c r="G23" s="6">
        <v>10102</v>
      </c>
      <c r="H23" s="5">
        <f t="shared" si="1"/>
        <v>150.94132881761132</v>
      </c>
      <c r="K23" s="1" t="s">
        <v>36</v>
      </c>
      <c r="L23" s="1">
        <v>67.963333333333324</v>
      </c>
      <c r="N23" s="1" t="s">
        <v>36</v>
      </c>
      <c r="O23" s="1">
        <v>69.233333333333348</v>
      </c>
    </row>
    <row r="24" spans="1:15" x14ac:dyDescent="0.15">
      <c r="A24" s="1" t="s">
        <v>37</v>
      </c>
      <c r="B24" s="5">
        <v>32.956666666666663</v>
      </c>
      <c r="C24" s="6">
        <v>3584</v>
      </c>
      <c r="D24" s="5">
        <f t="shared" si="0"/>
        <v>108.74886214220695</v>
      </c>
      <c r="F24" s="5">
        <v>33.373333333333328</v>
      </c>
      <c r="G24" s="6">
        <v>2803</v>
      </c>
      <c r="H24" s="5">
        <f t="shared" si="1"/>
        <v>83.989212944466658</v>
      </c>
      <c r="K24" s="1" t="s">
        <v>38</v>
      </c>
      <c r="L24" s="1">
        <v>36.109633333333335</v>
      </c>
      <c r="N24" s="1" t="s">
        <v>38</v>
      </c>
      <c r="O24" s="1">
        <v>37.006300000000003</v>
      </c>
    </row>
    <row r="25" spans="1:15" x14ac:dyDescent="0.15">
      <c r="A25" s="1" t="s">
        <v>39</v>
      </c>
      <c r="B25" s="5">
        <v>2.5</v>
      </c>
      <c r="C25" s="6">
        <v>237</v>
      </c>
      <c r="D25" s="5">
        <f t="shared" si="0"/>
        <v>94.8</v>
      </c>
      <c r="F25" s="5">
        <v>2.0833333333333335</v>
      </c>
      <c r="G25" s="6">
        <v>210</v>
      </c>
      <c r="H25" s="5">
        <f t="shared" si="1"/>
        <v>100.8</v>
      </c>
      <c r="K25" s="1" t="s">
        <v>40</v>
      </c>
      <c r="L25" s="1">
        <v>2</v>
      </c>
      <c r="N25" s="1" t="s">
        <v>40</v>
      </c>
      <c r="O25" s="1">
        <v>1.9166666666666665</v>
      </c>
    </row>
    <row r="26" spans="1:15" x14ac:dyDescent="0.15">
      <c r="A26" s="1" t="s">
        <v>41</v>
      </c>
      <c r="B26" s="5">
        <v>16.25</v>
      </c>
      <c r="C26" s="6">
        <v>4260</v>
      </c>
      <c r="D26" s="5">
        <f t="shared" si="0"/>
        <v>262.15384615384613</v>
      </c>
      <c r="F26" s="5">
        <v>17.25</v>
      </c>
      <c r="G26" s="6">
        <v>4353</v>
      </c>
      <c r="H26" s="5">
        <f t="shared" si="1"/>
        <v>252.34782608695653</v>
      </c>
      <c r="K26" s="1" t="s">
        <v>42</v>
      </c>
      <c r="L26" s="1">
        <v>12.9</v>
      </c>
      <c r="N26" s="1" t="s">
        <v>42</v>
      </c>
      <c r="O26" s="1">
        <v>12.75</v>
      </c>
    </row>
    <row r="27" spans="1:15" x14ac:dyDescent="0.15">
      <c r="A27" s="1" t="s">
        <v>43</v>
      </c>
      <c r="B27" s="5">
        <v>22.486666666666668</v>
      </c>
      <c r="C27" s="6">
        <v>5596</v>
      </c>
      <c r="D27" s="5">
        <f t="shared" si="0"/>
        <v>248.85858286391934</v>
      </c>
      <c r="F27" s="5">
        <v>22.07</v>
      </c>
      <c r="G27" s="6">
        <v>4500</v>
      </c>
      <c r="H27" s="5">
        <f t="shared" si="1"/>
        <v>203.89669234254643</v>
      </c>
      <c r="K27" s="1" t="s">
        <v>44</v>
      </c>
      <c r="L27" s="1">
        <v>20.380000000000003</v>
      </c>
      <c r="N27" s="1" t="s">
        <v>44</v>
      </c>
      <c r="O27" s="1">
        <v>20.65</v>
      </c>
    </row>
    <row r="28" spans="1:15" x14ac:dyDescent="0.15">
      <c r="A28" s="1" t="s">
        <v>45</v>
      </c>
      <c r="B28" s="5">
        <v>20.689199999999996</v>
      </c>
      <c r="C28" s="6">
        <v>5345</v>
      </c>
      <c r="D28" s="5">
        <f t="shared" si="0"/>
        <v>258.34735030837351</v>
      </c>
      <c r="F28" s="5">
        <v>20.939199999999996</v>
      </c>
      <c r="G28" s="6">
        <v>5139</v>
      </c>
      <c r="H28" s="5">
        <f t="shared" si="1"/>
        <v>245.42484908688016</v>
      </c>
      <c r="K28" s="1" t="s">
        <v>46</v>
      </c>
      <c r="L28" s="1">
        <v>20.259999999999998</v>
      </c>
      <c r="N28" s="1" t="s">
        <v>46</v>
      </c>
      <c r="O28" s="1">
        <v>20.14</v>
      </c>
    </row>
    <row r="29" spans="1:15" x14ac:dyDescent="0.15">
      <c r="A29" s="1" t="s">
        <v>47</v>
      </c>
      <c r="B29" s="5">
        <v>29.535</v>
      </c>
      <c r="C29" s="6">
        <v>12921</v>
      </c>
      <c r="D29" s="5">
        <f t="shared" si="0"/>
        <v>437.48095479939053</v>
      </c>
      <c r="F29" s="5">
        <v>29.035</v>
      </c>
      <c r="G29" s="6">
        <v>11886</v>
      </c>
      <c r="H29" s="5">
        <f t="shared" si="1"/>
        <v>409.36800413294299</v>
      </c>
      <c r="K29" s="1" t="s">
        <v>48</v>
      </c>
      <c r="L29" s="1">
        <v>27.34</v>
      </c>
      <c r="N29" s="1" t="s">
        <v>48</v>
      </c>
      <c r="O29" s="1">
        <v>27.423333333333336</v>
      </c>
    </row>
    <row r="30" spans="1:15" x14ac:dyDescent="0.15">
      <c r="A30" s="1" t="s">
        <v>49</v>
      </c>
      <c r="B30" s="5">
        <v>7.8333999999999993</v>
      </c>
      <c r="C30" s="6">
        <v>1258</v>
      </c>
      <c r="D30" s="5">
        <f t="shared" si="0"/>
        <v>160.59437792018792</v>
      </c>
      <c r="F30" s="5">
        <v>7.5833999999999993</v>
      </c>
      <c r="G30" s="6">
        <v>1166</v>
      </c>
      <c r="H30" s="5">
        <f t="shared" si="1"/>
        <v>153.75689004931826</v>
      </c>
      <c r="K30" s="1" t="s">
        <v>50</v>
      </c>
      <c r="L30" s="1">
        <v>8.0832999999999995</v>
      </c>
      <c r="N30" s="1" t="s">
        <v>50</v>
      </c>
      <c r="O30" s="1">
        <v>7.333333333333333</v>
      </c>
    </row>
    <row r="31" spans="1:15" x14ac:dyDescent="0.15">
      <c r="A31" s="1" t="s">
        <v>51</v>
      </c>
      <c r="B31" s="5">
        <v>26.43</v>
      </c>
      <c r="C31" s="6">
        <v>6994</v>
      </c>
      <c r="D31" s="5">
        <f t="shared" si="0"/>
        <v>264.62353386303442</v>
      </c>
      <c r="F31" s="5">
        <v>25.93</v>
      </c>
      <c r="G31" s="6">
        <v>5257</v>
      </c>
      <c r="H31" s="5">
        <f t="shared" si="1"/>
        <v>202.73814114924798</v>
      </c>
      <c r="K31" s="1" t="s">
        <v>52</v>
      </c>
      <c r="L31" s="1">
        <v>26.21</v>
      </c>
      <c r="N31" s="1" t="s">
        <v>52</v>
      </c>
      <c r="O31" s="1">
        <v>25.96</v>
      </c>
    </row>
    <row r="32" spans="1:15" x14ac:dyDescent="0.15">
      <c r="A32" s="1" t="s">
        <v>53</v>
      </c>
      <c r="B32" s="5">
        <v>6.96</v>
      </c>
      <c r="C32" s="6">
        <v>573</v>
      </c>
      <c r="D32" s="5">
        <f t="shared" si="0"/>
        <v>82.327586206896555</v>
      </c>
      <c r="F32" s="5">
        <v>6.71</v>
      </c>
      <c r="G32" s="6">
        <v>573</v>
      </c>
      <c r="H32" s="5">
        <f t="shared" si="1"/>
        <v>85.394932935916543</v>
      </c>
      <c r="K32" s="1" t="s">
        <v>54</v>
      </c>
      <c r="L32" s="1">
        <v>4.6500000000000004</v>
      </c>
      <c r="N32" s="1" t="s">
        <v>54</v>
      </c>
      <c r="O32" s="1">
        <v>5.3100000000000005</v>
      </c>
    </row>
    <row r="33" spans="1:15" x14ac:dyDescent="0.15">
      <c r="A33" s="1" t="s">
        <v>55</v>
      </c>
      <c r="B33" s="5">
        <v>8.75</v>
      </c>
      <c r="C33" s="6">
        <v>1518</v>
      </c>
      <c r="D33" s="5">
        <f t="shared" si="0"/>
        <v>173.48571428571429</v>
      </c>
      <c r="F33" s="5">
        <v>9</v>
      </c>
      <c r="G33" s="6">
        <v>1374</v>
      </c>
      <c r="H33" s="5">
        <f t="shared" si="1"/>
        <v>152.66666666666666</v>
      </c>
      <c r="K33" s="1" t="s">
        <v>56</v>
      </c>
      <c r="L33" s="1">
        <v>4.5</v>
      </c>
      <c r="N33" s="1" t="s">
        <v>56</v>
      </c>
      <c r="O33" s="1">
        <v>4</v>
      </c>
    </row>
    <row r="34" spans="1:15" x14ac:dyDescent="0.15">
      <c r="A34" s="1" t="s">
        <v>57</v>
      </c>
      <c r="B34" s="5">
        <v>20.25</v>
      </c>
      <c r="C34" s="6">
        <v>5816</v>
      </c>
      <c r="D34" s="5">
        <f t="shared" si="0"/>
        <v>287.20987654320987</v>
      </c>
      <c r="F34" s="5">
        <v>20.25</v>
      </c>
      <c r="G34" s="6">
        <v>4130</v>
      </c>
      <c r="H34" s="5">
        <f t="shared" si="1"/>
        <v>203.95061728395061</v>
      </c>
      <c r="K34" s="1" t="s">
        <v>58</v>
      </c>
      <c r="L34" s="1">
        <v>14.75</v>
      </c>
      <c r="N34" s="1" t="s">
        <v>58</v>
      </c>
      <c r="O34" s="1">
        <v>16</v>
      </c>
    </row>
    <row r="35" spans="1:15" x14ac:dyDescent="0.15">
      <c r="A35" s="1" t="s">
        <v>59</v>
      </c>
      <c r="B35" s="5">
        <v>44.28</v>
      </c>
      <c r="C35" s="6">
        <v>8739</v>
      </c>
      <c r="D35" s="5">
        <f t="shared" si="0"/>
        <v>197.35772357723576</v>
      </c>
      <c r="F35" s="5">
        <v>42.53</v>
      </c>
      <c r="G35" s="6">
        <v>8082</v>
      </c>
      <c r="H35" s="5">
        <f t="shared" si="1"/>
        <v>190.03056665882906</v>
      </c>
      <c r="K35" s="1" t="s">
        <v>60</v>
      </c>
      <c r="L35" s="1">
        <v>46.49</v>
      </c>
      <c r="N35" s="1" t="s">
        <v>60</v>
      </c>
      <c r="O35" s="1">
        <v>44.25</v>
      </c>
    </row>
    <row r="36" spans="1:15" x14ac:dyDescent="0.15">
      <c r="A36" s="27" t="s">
        <v>61</v>
      </c>
      <c r="B36" s="28">
        <f>SUM(B12:B35)</f>
        <v>546.50940000000003</v>
      </c>
      <c r="C36" s="29">
        <f>SUM(C12:C35)</f>
        <v>138885</v>
      </c>
      <c r="D36" s="28">
        <f t="shared" si="0"/>
        <v>254.13103598949991</v>
      </c>
      <c r="E36" s="12"/>
      <c r="F36" s="28">
        <f>SUM(F12:F35)</f>
        <v>542.75939999999991</v>
      </c>
      <c r="G36" s="29">
        <f>SUM(G12:G35)</f>
        <v>125588</v>
      </c>
      <c r="H36" s="28">
        <f t="shared" si="1"/>
        <v>231.38797780379304</v>
      </c>
    </row>
    <row r="37" spans="1:15" x14ac:dyDescent="0.15">
      <c r="A37" s="1" t="s">
        <v>147</v>
      </c>
      <c r="B37" s="5">
        <v>5.5</v>
      </c>
      <c r="C37" s="6">
        <v>1392</v>
      </c>
      <c r="D37" s="5">
        <f t="shared" si="0"/>
        <v>253.09090909090909</v>
      </c>
      <c r="E37" s="28"/>
      <c r="F37" s="5">
        <v>4.916666666666667</v>
      </c>
      <c r="G37" s="6">
        <v>965</v>
      </c>
      <c r="H37" s="5">
        <f t="shared" si="1"/>
        <v>196.27118644067795</v>
      </c>
      <c r="I37" s="1" t="s">
        <v>64</v>
      </c>
    </row>
    <row r="38" spans="1:15" x14ac:dyDescent="0.15">
      <c r="A38" s="1" t="s">
        <v>148</v>
      </c>
      <c r="B38" s="5">
        <v>1.5</v>
      </c>
      <c r="C38" s="6">
        <v>198</v>
      </c>
      <c r="D38" s="5">
        <f t="shared" si="0"/>
        <v>132</v>
      </c>
      <c r="F38" s="5">
        <v>2.67</v>
      </c>
      <c r="G38" s="6">
        <v>567</v>
      </c>
      <c r="H38" s="5">
        <f t="shared" si="1"/>
        <v>212.35955056179776</v>
      </c>
      <c r="K38" s="1" t="s">
        <v>11</v>
      </c>
      <c r="L38" s="1">
        <v>2.75</v>
      </c>
      <c r="N38" s="1" t="s">
        <v>11</v>
      </c>
      <c r="O38" s="1">
        <v>2.5</v>
      </c>
    </row>
    <row r="39" spans="1:15" x14ac:dyDescent="0.15">
      <c r="A39" s="17" t="s">
        <v>62</v>
      </c>
      <c r="B39" s="18">
        <f>SUM(B36:B38)</f>
        <v>553.50940000000003</v>
      </c>
      <c r="C39" s="19">
        <f>SUM(C36:C38)</f>
        <v>140475</v>
      </c>
      <c r="D39" s="18">
        <f t="shared" si="0"/>
        <v>253.78972787092684</v>
      </c>
      <c r="E39" s="17"/>
      <c r="F39" s="18">
        <f>SUM(F36:F38)</f>
        <v>550.3460666666665</v>
      </c>
      <c r="G39" s="19">
        <f>SUM(G36:G38)</f>
        <v>127120</v>
      </c>
      <c r="H39" s="18">
        <f t="shared" si="1"/>
        <v>230.98193609330184</v>
      </c>
      <c r="I39" s="20"/>
      <c r="K39" s="1" t="s">
        <v>63</v>
      </c>
      <c r="L39" s="1">
        <v>521.15763333333337</v>
      </c>
      <c r="N39" s="1" t="s">
        <v>11</v>
      </c>
      <c r="O39" s="1">
        <v>526.21693333333337</v>
      </c>
    </row>
    <row r="40" spans="1:15" x14ac:dyDescent="0.15">
      <c r="B40" s="5"/>
    </row>
    <row r="41" spans="1:15" x14ac:dyDescent="0.15">
      <c r="B41" s="5"/>
    </row>
    <row r="42" spans="1:15" x14ac:dyDescent="0.15">
      <c r="A42" s="17" t="s">
        <v>65</v>
      </c>
      <c r="B42" s="18">
        <v>22.630000000000003</v>
      </c>
      <c r="C42" s="19">
        <v>11762</v>
      </c>
      <c r="D42" s="18">
        <f>IFERROR(C42/B42,"n/a")</f>
        <v>519.75254087494466</v>
      </c>
      <c r="E42" s="17"/>
      <c r="F42" s="18">
        <v>21.630000000000003</v>
      </c>
      <c r="G42" s="19">
        <v>10778</v>
      </c>
      <c r="H42" s="18">
        <f>IFERROR(G42/F42,"n/a")</f>
        <v>498.2894128525196</v>
      </c>
      <c r="K42" s="1" t="s">
        <v>65</v>
      </c>
      <c r="L42" s="1">
        <v>19.4025</v>
      </c>
      <c r="N42" s="1" t="s">
        <v>65</v>
      </c>
      <c r="O42" s="1">
        <v>20.369999999999997</v>
      </c>
    </row>
    <row r="43" spans="1:15" x14ac:dyDescent="0.15">
      <c r="B43" s="5"/>
    </row>
    <row r="44" spans="1:15" ht="12" customHeight="1" x14ac:dyDescent="0.15">
      <c r="B44" s="5"/>
    </row>
    <row r="45" spans="1:15" x14ac:dyDescent="0.15">
      <c r="A45" s="15" t="s">
        <v>66</v>
      </c>
      <c r="B45" s="5"/>
      <c r="E45" s="12"/>
    </row>
    <row r="46" spans="1:15" x14ac:dyDescent="0.15">
      <c r="A46" s="1" t="s">
        <v>67</v>
      </c>
      <c r="B46" s="5">
        <v>2.5</v>
      </c>
      <c r="C46" s="6">
        <v>459</v>
      </c>
      <c r="D46" s="5">
        <f>IFERROR(C46/B46,"n/a")</f>
        <v>183.6</v>
      </c>
      <c r="F46" s="5">
        <v>2.5</v>
      </c>
      <c r="G46" s="6">
        <v>426</v>
      </c>
      <c r="H46" s="5">
        <f>IFERROR(G46/F46,"n/a")</f>
        <v>170.4</v>
      </c>
      <c r="K46" s="1" t="s">
        <v>68</v>
      </c>
      <c r="L46" s="1">
        <v>1.3</v>
      </c>
      <c r="N46" s="1" t="s">
        <v>68</v>
      </c>
      <c r="O46" s="1">
        <v>0.75</v>
      </c>
    </row>
    <row r="47" spans="1:15" x14ac:dyDescent="0.15">
      <c r="A47" s="1" t="s">
        <v>149</v>
      </c>
      <c r="B47" s="5">
        <v>12.969999999999999</v>
      </c>
      <c r="C47" s="6">
        <v>3347</v>
      </c>
      <c r="D47" s="5">
        <f t="shared" ref="D47:D51" si="2">IFERROR(C47/B47,"n/a")</f>
        <v>258.05705474171168</v>
      </c>
      <c r="F47" s="5">
        <v>13.219999999999999</v>
      </c>
      <c r="G47" s="6">
        <v>3480</v>
      </c>
      <c r="H47" s="5">
        <f t="shared" ref="H47:H51" si="3">IFERROR(G47/F47,"n/a")</f>
        <v>263.2375189107413</v>
      </c>
      <c r="K47" s="1" t="s">
        <v>69</v>
      </c>
      <c r="L47" s="1">
        <v>11.616666666666667</v>
      </c>
      <c r="N47" s="1" t="s">
        <v>69</v>
      </c>
      <c r="O47" s="1">
        <v>11.33</v>
      </c>
    </row>
    <row r="48" spans="1:15" x14ac:dyDescent="0.15">
      <c r="A48" s="1" t="s">
        <v>70</v>
      </c>
      <c r="B48" s="5">
        <v>24.423333333333336</v>
      </c>
      <c r="C48" s="6">
        <v>6581</v>
      </c>
      <c r="D48" s="5">
        <f>IFERROR(C48/B48,"n/a")</f>
        <v>269.45543878804421</v>
      </c>
      <c r="F48" s="5">
        <v>26.090000000000003</v>
      </c>
      <c r="G48" s="6">
        <v>6969</v>
      </c>
      <c r="H48" s="5">
        <f t="shared" si="3"/>
        <v>267.1138367190494</v>
      </c>
      <c r="K48" s="1" t="s">
        <v>71</v>
      </c>
      <c r="L48" s="1">
        <v>20.936666666666667</v>
      </c>
      <c r="N48" s="1" t="s">
        <v>71</v>
      </c>
      <c r="O48" s="1">
        <v>20.77</v>
      </c>
    </row>
    <row r="49" spans="1:15" x14ac:dyDescent="0.15">
      <c r="A49" s="1" t="s">
        <v>72</v>
      </c>
      <c r="B49" s="5">
        <v>22.1</v>
      </c>
      <c r="C49" s="6">
        <v>6852</v>
      </c>
      <c r="D49" s="5">
        <f t="shared" si="2"/>
        <v>310.04524886877829</v>
      </c>
      <c r="F49" s="5">
        <v>23.1</v>
      </c>
      <c r="G49" s="6">
        <v>7186</v>
      </c>
      <c r="H49" s="5">
        <f t="shared" si="3"/>
        <v>311.08225108225105</v>
      </c>
      <c r="K49" s="1" t="s">
        <v>73</v>
      </c>
      <c r="L49" s="1">
        <v>16.59</v>
      </c>
      <c r="N49" s="1" t="s">
        <v>73</v>
      </c>
      <c r="O49" s="1">
        <v>17.130000000000003</v>
      </c>
    </row>
    <row r="50" spans="1:15" x14ac:dyDescent="0.15">
      <c r="A50" s="1" t="s">
        <v>74</v>
      </c>
      <c r="B50" s="5">
        <v>19.056666666666665</v>
      </c>
      <c r="C50" s="6">
        <v>3552</v>
      </c>
      <c r="D50" s="5">
        <f>IFERROR(C50/B50,"n/a")</f>
        <v>186.3914640545741</v>
      </c>
      <c r="F50" s="5">
        <v>19.14</v>
      </c>
      <c r="G50" s="6">
        <v>3569</v>
      </c>
      <c r="H50" s="5">
        <f t="shared" si="3"/>
        <v>186.46812957157783</v>
      </c>
      <c r="K50" s="1" t="s">
        <v>75</v>
      </c>
      <c r="L50" s="1">
        <v>15.617633333333332</v>
      </c>
      <c r="N50" s="1" t="s">
        <v>75</v>
      </c>
      <c r="O50" s="1">
        <v>16.376666666666669</v>
      </c>
    </row>
    <row r="51" spans="1:15" x14ac:dyDescent="0.15">
      <c r="A51" s="1" t="s">
        <v>76</v>
      </c>
      <c r="B51" s="5">
        <v>12.23</v>
      </c>
      <c r="C51" s="6">
        <v>2348</v>
      </c>
      <c r="D51" s="5">
        <f t="shared" si="2"/>
        <v>191.9869174161897</v>
      </c>
      <c r="F51" s="5">
        <v>12.563333333333334</v>
      </c>
      <c r="G51" s="6">
        <v>2596</v>
      </c>
      <c r="H51" s="5">
        <f t="shared" si="3"/>
        <v>206.63305916688776</v>
      </c>
      <c r="K51" s="1" t="s">
        <v>77</v>
      </c>
      <c r="L51" s="1">
        <v>12.57</v>
      </c>
      <c r="N51" s="1" t="s">
        <v>77</v>
      </c>
      <c r="O51" s="1">
        <v>12.443333333333333</v>
      </c>
    </row>
    <row r="52" spans="1:15" x14ac:dyDescent="0.15">
      <c r="A52" s="17" t="s">
        <v>78</v>
      </c>
      <c r="B52" s="18">
        <f>SUM(B46:B51)</f>
        <v>93.28</v>
      </c>
      <c r="C52" s="19">
        <f>SUM(C46:C51)</f>
        <v>23139</v>
      </c>
      <c r="D52" s="18">
        <f>IFERROR(C52/B52,"n/a")</f>
        <v>248.05960548885076</v>
      </c>
      <c r="E52" s="17"/>
      <c r="F52" s="18">
        <f>SUM(F46:F51)</f>
        <v>96.61333333333333</v>
      </c>
      <c r="G52" s="19">
        <f>SUM(G46:G51)</f>
        <v>24226</v>
      </c>
      <c r="H52" s="18">
        <f>IFERROR(G52/F52,"n/a")</f>
        <v>250.75213911123379</v>
      </c>
      <c r="K52" s="1" t="s">
        <v>79</v>
      </c>
      <c r="L52" s="1">
        <v>78.630966666666666</v>
      </c>
      <c r="N52" s="1" t="s">
        <v>66</v>
      </c>
      <c r="O52" s="1">
        <v>78.8</v>
      </c>
    </row>
    <row r="53" spans="1:15" x14ac:dyDescent="0.15">
      <c r="B53" s="5"/>
    </row>
    <row r="54" spans="1:15" x14ac:dyDescent="0.15">
      <c r="B54" s="5"/>
    </row>
    <row r="55" spans="1:15" x14ac:dyDescent="0.15">
      <c r="A55" s="15" t="s">
        <v>80</v>
      </c>
      <c r="B55" s="5"/>
      <c r="E55" s="12"/>
    </row>
    <row r="56" spans="1:15" x14ac:dyDescent="0.15">
      <c r="A56" s="1" t="s">
        <v>81</v>
      </c>
      <c r="B56" s="5">
        <v>18.459999999999997</v>
      </c>
      <c r="C56" s="38">
        <v>7069</v>
      </c>
      <c r="D56" s="5">
        <f>IFERROR(C56/B56,"n/a")</f>
        <v>382.93607800650062</v>
      </c>
      <c r="F56" s="5">
        <v>16.959999999999997</v>
      </c>
      <c r="G56" s="6">
        <v>6315</v>
      </c>
      <c r="H56" s="5">
        <f>IFERROR(G56/F56,"n/a")</f>
        <v>372.34669811320759</v>
      </c>
      <c r="K56" s="1" t="s">
        <v>82</v>
      </c>
      <c r="L56" s="1">
        <v>15.77</v>
      </c>
      <c r="N56" s="1" t="s">
        <v>82</v>
      </c>
      <c r="O56" s="1">
        <v>16.29</v>
      </c>
    </row>
    <row r="57" spans="1:15" x14ac:dyDescent="0.15">
      <c r="A57" s="1" t="s">
        <v>83</v>
      </c>
      <c r="B57" s="5">
        <v>27.92</v>
      </c>
      <c r="C57" s="38">
        <v>12480</v>
      </c>
      <c r="D57" s="5">
        <f>IFERROR(C57/B57,"n/a")</f>
        <v>446.99140401146127</v>
      </c>
      <c r="F57" s="5">
        <v>28.67</v>
      </c>
      <c r="G57" s="6">
        <v>12567</v>
      </c>
      <c r="H57" s="5">
        <f t="shared" ref="H57:H60" si="4">IFERROR(G57/F57,"n/a")</f>
        <v>438.33275200558074</v>
      </c>
      <c r="K57" s="1" t="s">
        <v>84</v>
      </c>
      <c r="L57" s="1">
        <v>20.974999999999998</v>
      </c>
      <c r="N57" s="1" t="s">
        <v>84</v>
      </c>
      <c r="O57" s="1">
        <v>22.25</v>
      </c>
    </row>
    <row r="58" spans="1:15" x14ac:dyDescent="0.15">
      <c r="A58" s="1" t="s">
        <v>85</v>
      </c>
      <c r="B58" s="5">
        <v>22.046700000000001</v>
      </c>
      <c r="C58" s="38">
        <v>7059</v>
      </c>
      <c r="D58" s="5">
        <f>IFERROR(C58/B58,"n/a")</f>
        <v>320.18397311162215</v>
      </c>
      <c r="F58" s="5">
        <v>20.546700000000001</v>
      </c>
      <c r="G58" s="6">
        <v>8389</v>
      </c>
      <c r="H58" s="5">
        <f t="shared" si="4"/>
        <v>408.28940900485236</v>
      </c>
      <c r="K58" s="1" t="s">
        <v>86</v>
      </c>
      <c r="L58" s="1">
        <v>16.329999999999998</v>
      </c>
      <c r="N58" s="1" t="s">
        <v>87</v>
      </c>
      <c r="O58" s="1">
        <v>16.5</v>
      </c>
    </row>
    <row r="59" spans="1:15" x14ac:dyDescent="0.15">
      <c r="A59" s="1" t="s">
        <v>88</v>
      </c>
      <c r="B59" s="5">
        <v>8.9499999999999993</v>
      </c>
      <c r="C59" s="38">
        <v>3615</v>
      </c>
      <c r="D59" s="5">
        <f>IFERROR(C59/B59,"n/a")</f>
        <v>403.91061452513969</v>
      </c>
      <c r="F59" s="5">
        <v>7.9499999999999993</v>
      </c>
      <c r="G59" s="6">
        <v>3012</v>
      </c>
      <c r="H59" s="5">
        <f t="shared" si="4"/>
        <v>378.8679245283019</v>
      </c>
      <c r="K59" s="1" t="s">
        <v>87</v>
      </c>
      <c r="L59" s="1">
        <v>5.7</v>
      </c>
      <c r="N59" s="1" t="s">
        <v>86</v>
      </c>
      <c r="O59" s="1">
        <v>5.75</v>
      </c>
    </row>
    <row r="60" spans="1:15" x14ac:dyDescent="0.15">
      <c r="A60" s="1" t="s">
        <v>89</v>
      </c>
      <c r="B60" s="5" t="s">
        <v>162</v>
      </c>
      <c r="C60" s="39" t="s">
        <v>162</v>
      </c>
      <c r="D60" s="5" t="str">
        <f t="shared" ref="D60" si="5">IFERROR(C60/B60,"n/a")</f>
        <v>n/a</v>
      </c>
      <c r="F60" s="5" t="s">
        <v>162</v>
      </c>
      <c r="G60" s="6" t="s">
        <v>162</v>
      </c>
      <c r="H60" s="5" t="str">
        <f t="shared" si="4"/>
        <v>n/a</v>
      </c>
      <c r="K60" s="1" t="s">
        <v>89</v>
      </c>
      <c r="L60" s="1">
        <v>1</v>
      </c>
      <c r="N60" s="1" t="s">
        <v>89</v>
      </c>
      <c r="O60" s="1">
        <v>0.5</v>
      </c>
    </row>
    <row r="61" spans="1:15" x14ac:dyDescent="0.15">
      <c r="A61" s="17" t="s">
        <v>90</v>
      </c>
      <c r="B61" s="18">
        <f>SUM(B56:B60)</f>
        <v>77.3767</v>
      </c>
      <c r="C61" s="40">
        <f>SUM(C56:C60)</f>
        <v>30223</v>
      </c>
      <c r="D61" s="18">
        <f>IFERROR(C61/B61,"n/a")</f>
        <v>390.59561857768551</v>
      </c>
      <c r="E61" s="17"/>
      <c r="F61" s="18">
        <f>SUM(F56:F60)</f>
        <v>74.1267</v>
      </c>
      <c r="G61" s="19">
        <f>SUM(G56:G60)</f>
        <v>30283</v>
      </c>
      <c r="H61" s="18">
        <f>IFERROR(G61/F61,"n/a")</f>
        <v>408.53025967701245</v>
      </c>
      <c r="K61" s="1" t="s">
        <v>91</v>
      </c>
      <c r="L61" s="1">
        <v>59.774999999999991</v>
      </c>
      <c r="N61" s="1" t="s">
        <v>92</v>
      </c>
      <c r="O61" s="1">
        <v>61.29</v>
      </c>
    </row>
    <row r="62" spans="1:15" x14ac:dyDescent="0.15">
      <c r="B62" s="5"/>
    </row>
    <row r="63" spans="1:15" x14ac:dyDescent="0.15">
      <c r="B63" s="5"/>
    </row>
    <row r="64" spans="1:15" x14ac:dyDescent="0.15">
      <c r="A64" s="15" t="s">
        <v>93</v>
      </c>
      <c r="B64" s="5"/>
      <c r="C64" s="30"/>
      <c r="E64" s="12"/>
    </row>
    <row r="65" spans="1:15" x14ac:dyDescent="0.15">
      <c r="A65" s="1" t="s">
        <v>94</v>
      </c>
      <c r="B65" s="5">
        <v>27.372499999999999</v>
      </c>
      <c r="C65" s="38">
        <v>3608</v>
      </c>
      <c r="D65" s="5">
        <f>IFERROR(C65/B65,"n/a")</f>
        <v>131.81112430358937</v>
      </c>
      <c r="F65" s="5">
        <v>28.372499999999999</v>
      </c>
      <c r="G65" s="6">
        <v>3838</v>
      </c>
      <c r="H65" s="5">
        <f>IFERROR(G65/F65,"n/a")</f>
        <v>135.27183011719094</v>
      </c>
      <c r="K65" s="1" t="s">
        <v>95</v>
      </c>
      <c r="L65" s="1">
        <v>18.465</v>
      </c>
      <c r="N65" s="1" t="s">
        <v>95</v>
      </c>
      <c r="O65" s="1">
        <v>19.324444444444442</v>
      </c>
    </row>
    <row r="66" spans="1:15" x14ac:dyDescent="0.15">
      <c r="A66" s="1" t="s">
        <v>153</v>
      </c>
      <c r="B66" s="5">
        <v>48.772499999999994</v>
      </c>
      <c r="C66" s="38">
        <v>9681</v>
      </c>
      <c r="D66" s="5">
        <f>IFERROR(C66/B66,"n/a")</f>
        <v>198.49300322927883</v>
      </c>
      <c r="F66" s="5">
        <v>54.105833333333329</v>
      </c>
      <c r="G66" s="6">
        <v>9543</v>
      </c>
      <c r="H66" s="5">
        <f t="shared" ref="H66:H67" si="6">IFERROR(G66/F66,"n/a")</f>
        <v>176.37654596700912</v>
      </c>
      <c r="K66" s="1" t="s">
        <v>96</v>
      </c>
      <c r="L66" s="1">
        <v>50.99</v>
      </c>
      <c r="N66" s="1" t="s">
        <v>96</v>
      </c>
      <c r="O66" s="1">
        <f>53.1455555555556+0.6</f>
        <v>53.745555555555605</v>
      </c>
    </row>
    <row r="67" spans="1:15" x14ac:dyDescent="0.15">
      <c r="A67" s="1" t="s">
        <v>97</v>
      </c>
      <c r="B67" s="5">
        <v>27.82</v>
      </c>
      <c r="C67" s="38">
        <v>10607</v>
      </c>
      <c r="D67" s="5">
        <f t="shared" ref="D67" si="7">IFERROR(C67/B67,"n/a")</f>
        <v>381.27246585190511</v>
      </c>
      <c r="F67" s="5">
        <v>8.2366666666666664</v>
      </c>
      <c r="G67" s="6">
        <v>3088</v>
      </c>
      <c r="H67" s="5">
        <f t="shared" si="6"/>
        <v>374.90894374747069</v>
      </c>
      <c r="K67" s="1" t="s">
        <v>98</v>
      </c>
      <c r="L67" s="1">
        <v>26.366333333333337</v>
      </c>
      <c r="N67" s="1" t="s">
        <v>98</v>
      </c>
      <c r="O67" s="1">
        <v>9.3333333333333321</v>
      </c>
    </row>
    <row r="68" spans="1:15" x14ac:dyDescent="0.15">
      <c r="A68" s="17" t="s">
        <v>99</v>
      </c>
      <c r="B68" s="18">
        <f>SUM(B63:B67)</f>
        <v>103.965</v>
      </c>
      <c r="C68" s="40">
        <f>SUM(C63:C67)</f>
        <v>23896</v>
      </c>
      <c r="D68" s="18">
        <f>IFERROR(C68/B68,"n/a")</f>
        <v>229.84658298465828</v>
      </c>
      <c r="E68" s="17"/>
      <c r="F68" s="18">
        <f>SUM(F65:F67)</f>
        <v>90.714999999999989</v>
      </c>
      <c r="G68" s="19">
        <f>SUM(G65:G67)</f>
        <v>16469</v>
      </c>
      <c r="H68" s="18">
        <f>IFERROR(G68/F68,"n/a")</f>
        <v>181.54660199525989</v>
      </c>
      <c r="K68" s="1" t="s">
        <v>100</v>
      </c>
      <c r="L68" s="1">
        <v>95.821333333333342</v>
      </c>
      <c r="N68" s="1" t="s">
        <v>93</v>
      </c>
      <c r="O68" s="1">
        <v>82.403333333333322</v>
      </c>
    </row>
    <row r="69" spans="1:15" x14ac:dyDescent="0.15">
      <c r="B69" s="5"/>
    </row>
    <row r="70" spans="1:15" x14ac:dyDescent="0.15">
      <c r="B70" s="5"/>
    </row>
    <row r="71" spans="1:15" x14ac:dyDescent="0.15">
      <c r="A71" s="15" t="s">
        <v>101</v>
      </c>
      <c r="B71" s="5"/>
      <c r="E71" s="12"/>
    </row>
    <row r="72" spans="1:15" x14ac:dyDescent="0.15">
      <c r="A72" s="1" t="s">
        <v>102</v>
      </c>
      <c r="B72" s="5">
        <v>1.3333333333333333</v>
      </c>
      <c r="C72" s="6">
        <v>588</v>
      </c>
      <c r="D72" s="5">
        <f>IFERROR(C72/B72,"n/a")</f>
        <v>441</v>
      </c>
      <c r="F72" s="5">
        <v>1.25</v>
      </c>
      <c r="G72" s="6">
        <v>542</v>
      </c>
      <c r="H72" s="5">
        <f>IFERROR(G72/F72,"n/a")</f>
        <v>433.6</v>
      </c>
      <c r="K72" s="1" t="s">
        <v>103</v>
      </c>
      <c r="L72" s="1">
        <v>2.8333333333333335</v>
      </c>
      <c r="N72" s="1" t="s">
        <v>103</v>
      </c>
      <c r="O72" s="1">
        <v>3</v>
      </c>
    </row>
    <row r="73" spans="1:15" x14ac:dyDescent="0.15">
      <c r="A73" s="1" t="s">
        <v>104</v>
      </c>
      <c r="B73" s="5">
        <v>12.05</v>
      </c>
      <c r="C73" s="6">
        <v>1325</v>
      </c>
      <c r="D73" s="5">
        <f>IFERROR(C73/B73,"n/a")</f>
        <v>109.95850622406638</v>
      </c>
      <c r="F73" s="5">
        <v>12.3</v>
      </c>
      <c r="G73" s="6">
        <v>1685</v>
      </c>
      <c r="H73" s="5">
        <f t="shared" ref="H73:H79" si="8">IFERROR(G73/F73,"n/a")</f>
        <v>136.99186991869917</v>
      </c>
      <c r="K73" s="1" t="s">
        <v>105</v>
      </c>
      <c r="L73" s="1">
        <v>7.38</v>
      </c>
      <c r="N73" s="1" t="s">
        <v>105</v>
      </c>
      <c r="O73" s="1">
        <v>7.1966666666666663</v>
      </c>
    </row>
    <row r="74" spans="1:15" x14ac:dyDescent="0.15">
      <c r="A74" s="1" t="s">
        <v>106</v>
      </c>
      <c r="B74" s="5">
        <v>10.223333333333334</v>
      </c>
      <c r="C74" s="6">
        <v>1549</v>
      </c>
      <c r="D74" s="5">
        <f>IFERROR(C74/B74,"n/a")</f>
        <v>151.51613955004888</v>
      </c>
      <c r="F74" s="5">
        <v>9.89</v>
      </c>
      <c r="G74" s="6">
        <v>1537</v>
      </c>
      <c r="H74" s="5">
        <f t="shared" si="8"/>
        <v>155.40950455005054</v>
      </c>
      <c r="K74" s="1" t="s">
        <v>107</v>
      </c>
      <c r="L74" s="1">
        <v>8.4333333333333336</v>
      </c>
      <c r="N74" s="1" t="s">
        <v>107</v>
      </c>
      <c r="O74" s="1">
        <v>9.5</v>
      </c>
    </row>
    <row r="75" spans="1:15" x14ac:dyDescent="0.15">
      <c r="A75" s="1" t="s">
        <v>108</v>
      </c>
      <c r="B75" s="5">
        <v>14.75</v>
      </c>
      <c r="C75" s="6">
        <v>4875</v>
      </c>
      <c r="D75" s="5">
        <f t="shared" ref="D75:D79" si="9">IFERROR(C75/B75,"n/a")</f>
        <v>330.50847457627117</v>
      </c>
      <c r="F75" s="5">
        <v>15.75</v>
      </c>
      <c r="G75" s="6">
        <v>4929</v>
      </c>
      <c r="H75" s="5">
        <f t="shared" si="8"/>
        <v>312.95238095238096</v>
      </c>
      <c r="K75" s="1" t="s">
        <v>109</v>
      </c>
      <c r="L75" s="1">
        <v>14.25</v>
      </c>
      <c r="N75" s="1" t="s">
        <v>109</v>
      </c>
      <c r="O75" s="1">
        <v>14.75</v>
      </c>
    </row>
    <row r="76" spans="1:15" x14ac:dyDescent="0.15">
      <c r="A76" s="1" t="s">
        <v>110</v>
      </c>
      <c r="B76" s="5">
        <v>12.579999999999998</v>
      </c>
      <c r="C76" s="6">
        <v>1829</v>
      </c>
      <c r="D76" s="5">
        <f t="shared" si="9"/>
        <v>145.38950715421305</v>
      </c>
      <c r="F76" s="5">
        <v>12.829999999999998</v>
      </c>
      <c r="G76" s="6">
        <v>1605</v>
      </c>
      <c r="H76" s="5">
        <f t="shared" si="8"/>
        <v>125.09742790335153</v>
      </c>
      <c r="K76" s="1" t="s">
        <v>111</v>
      </c>
      <c r="L76" s="1">
        <v>10.455633333333335</v>
      </c>
      <c r="N76" s="1" t="s">
        <v>111</v>
      </c>
      <c r="O76" s="1">
        <v>10.665000000000001</v>
      </c>
    </row>
    <row r="77" spans="1:15" x14ac:dyDescent="0.15">
      <c r="A77" s="1" t="s">
        <v>112</v>
      </c>
      <c r="B77" s="5">
        <v>11.83</v>
      </c>
      <c r="C77" s="6">
        <v>4680</v>
      </c>
      <c r="D77" s="5">
        <f t="shared" si="9"/>
        <v>395.60439560439562</v>
      </c>
      <c r="F77" s="5">
        <v>11.58</v>
      </c>
      <c r="G77" s="6">
        <v>4691</v>
      </c>
      <c r="H77" s="5">
        <f t="shared" si="8"/>
        <v>405.09499136442139</v>
      </c>
      <c r="K77" s="1" t="s">
        <v>113</v>
      </c>
      <c r="L77" s="1">
        <v>10.08</v>
      </c>
      <c r="N77" s="1" t="s">
        <v>113</v>
      </c>
      <c r="O77" s="1">
        <v>10.345600000000001</v>
      </c>
    </row>
    <row r="78" spans="1:15" x14ac:dyDescent="0.15">
      <c r="A78" s="1" t="s">
        <v>114</v>
      </c>
      <c r="B78" s="5">
        <v>11.97</v>
      </c>
      <c r="C78" s="6">
        <v>2205</v>
      </c>
      <c r="D78" s="5">
        <f t="shared" si="9"/>
        <v>184.21052631578945</v>
      </c>
      <c r="F78" s="5">
        <v>12.386666666666667</v>
      </c>
      <c r="G78" s="6">
        <v>2830</v>
      </c>
      <c r="H78" s="5">
        <f t="shared" si="8"/>
        <v>228.47147470398278</v>
      </c>
      <c r="K78" s="1" t="s">
        <v>115</v>
      </c>
      <c r="L78" s="1">
        <v>9.17</v>
      </c>
      <c r="N78" s="1" t="s">
        <v>115</v>
      </c>
      <c r="O78" s="1">
        <v>8.57</v>
      </c>
    </row>
    <row r="79" spans="1:15" x14ac:dyDescent="0.15">
      <c r="A79" s="1" t="s">
        <v>158</v>
      </c>
      <c r="B79" s="5">
        <v>0.33</v>
      </c>
      <c r="C79" s="6">
        <v>69</v>
      </c>
      <c r="D79" s="5">
        <f t="shared" si="9"/>
        <v>209.09090909090909</v>
      </c>
      <c r="F79" s="5">
        <v>0.17</v>
      </c>
      <c r="H79" s="5">
        <f t="shared" si="8"/>
        <v>0</v>
      </c>
      <c r="K79" s="1" t="s">
        <v>116</v>
      </c>
      <c r="L79" s="1">
        <v>1.1666666666666665</v>
      </c>
      <c r="N79" s="1" t="s">
        <v>116</v>
      </c>
      <c r="O79" s="1">
        <v>0.66666666666666663</v>
      </c>
    </row>
    <row r="80" spans="1:15" x14ac:dyDescent="0.15">
      <c r="A80" s="17" t="s">
        <v>117</v>
      </c>
      <c r="B80" s="18">
        <f>SUM(B72:B79)</f>
        <v>75.066666666666663</v>
      </c>
      <c r="C80" s="19">
        <f>SUM(C72:C79)</f>
        <v>17120</v>
      </c>
      <c r="D80" s="18">
        <f>IFERROR(C80/B80,"n/a")</f>
        <v>228.06394316163411</v>
      </c>
      <c r="E80" s="17"/>
      <c r="F80" s="18">
        <f>SUM(F72:F79)</f>
        <v>76.156666666666666</v>
      </c>
      <c r="G80" s="19">
        <f>SUM(G72:G79)</f>
        <v>17819</v>
      </c>
      <c r="H80" s="18">
        <f>IFERROR(G80/F80,"n/a")</f>
        <v>233.9782028275047</v>
      </c>
      <c r="K80" s="1" t="s">
        <v>118</v>
      </c>
      <c r="L80" s="1">
        <v>63.768966666666664</v>
      </c>
      <c r="N80" s="1" t="s">
        <v>101</v>
      </c>
      <c r="O80" s="21">
        <v>64.693933333333334</v>
      </c>
    </row>
    <row r="81" spans="1:15" x14ac:dyDescent="0.15">
      <c r="B81" s="5"/>
    </row>
    <row r="82" spans="1:15" x14ac:dyDescent="0.15">
      <c r="B82" s="5"/>
    </row>
    <row r="83" spans="1:15" x14ac:dyDescent="0.15">
      <c r="A83" s="17" t="s">
        <v>119</v>
      </c>
      <c r="B83" s="18">
        <v>45.314166666666665</v>
      </c>
      <c r="C83" s="19">
        <v>10561</v>
      </c>
      <c r="D83" s="18">
        <f>IFERROR(C83/B83,"n/a")</f>
        <v>233.06177244055391</v>
      </c>
      <c r="E83" s="17"/>
      <c r="F83" s="18">
        <v>46.647499999999994</v>
      </c>
      <c r="G83" s="19">
        <v>11770</v>
      </c>
      <c r="H83" s="18">
        <f>IFERROR(G83/F83,"n/a")</f>
        <v>252.3179162870465</v>
      </c>
      <c r="K83" s="1" t="s">
        <v>120</v>
      </c>
      <c r="L83" s="1">
        <v>27.333333333333332</v>
      </c>
      <c r="N83" s="1" t="s">
        <v>119</v>
      </c>
      <c r="O83" s="1">
        <v>30.529166666666665</v>
      </c>
    </row>
    <row r="84" spans="1:15" x14ac:dyDescent="0.15">
      <c r="A84" s="22"/>
      <c r="B84" s="23"/>
      <c r="C84" s="24"/>
      <c r="D84" s="23"/>
      <c r="E84" s="25"/>
      <c r="F84" s="23"/>
      <c r="G84" s="24"/>
      <c r="H84" s="23"/>
    </row>
    <row r="85" spans="1:15" x14ac:dyDescent="0.15">
      <c r="B85" s="5"/>
    </row>
    <row r="86" spans="1:15" x14ac:dyDescent="0.15">
      <c r="A86" s="17" t="s">
        <v>121</v>
      </c>
      <c r="B86" s="18">
        <v>31.491666666666671</v>
      </c>
      <c r="C86" s="19">
        <v>5558</v>
      </c>
      <c r="D86" s="18">
        <f>IFERROR(C86/B86,"n/a")</f>
        <v>176.49113522095791</v>
      </c>
      <c r="E86" s="17"/>
      <c r="F86" s="18">
        <v>33.991666666666667</v>
      </c>
      <c r="G86" s="19">
        <v>5132</v>
      </c>
      <c r="H86" s="18">
        <f>IFERROR(G86/F86,"n/a")</f>
        <v>150.97818092669772</v>
      </c>
      <c r="K86" s="1" t="s">
        <v>122</v>
      </c>
      <c r="L86" s="1">
        <v>35.990833333333335</v>
      </c>
      <c r="N86" s="1" t="s">
        <v>121</v>
      </c>
      <c r="O86" s="1">
        <v>36.245000000000005</v>
      </c>
    </row>
    <row r="87" spans="1:15" x14ac:dyDescent="0.15">
      <c r="B87" s="5"/>
    </row>
    <row r="88" spans="1:15" x14ac:dyDescent="0.15">
      <c r="B88" s="5"/>
      <c r="N88" s="1" t="s">
        <v>123</v>
      </c>
      <c r="O88" s="1">
        <v>57.075000000000017</v>
      </c>
    </row>
    <row r="89" spans="1:15" x14ac:dyDescent="0.15">
      <c r="A89" s="15" t="s">
        <v>123</v>
      </c>
      <c r="B89" s="5"/>
      <c r="E89" s="12"/>
    </row>
    <row r="90" spans="1:15" x14ac:dyDescent="0.15">
      <c r="A90" s="1" t="s">
        <v>151</v>
      </c>
      <c r="B90" s="5">
        <v>17.399999999999999</v>
      </c>
      <c r="C90" s="6">
        <v>2153</v>
      </c>
      <c r="D90" s="5">
        <f>IFERROR(C90/B90,"n/a")</f>
        <v>123.73563218390805</v>
      </c>
      <c r="F90" s="5">
        <v>17.399999999999999</v>
      </c>
      <c r="G90" s="6">
        <v>2195</v>
      </c>
      <c r="H90" s="5">
        <f>IFERROR(G90/F90,"n/a")</f>
        <v>126.14942528735634</v>
      </c>
      <c r="K90" s="1" t="s">
        <v>124</v>
      </c>
      <c r="L90" s="1">
        <v>5.35</v>
      </c>
      <c r="N90" s="1" t="s">
        <v>124</v>
      </c>
      <c r="O90" s="1">
        <v>5.54</v>
      </c>
    </row>
    <row r="91" spans="1:15" x14ac:dyDescent="0.15">
      <c r="A91" s="1" t="s">
        <v>150</v>
      </c>
      <c r="B91" s="5">
        <v>5.65</v>
      </c>
      <c r="C91" s="6">
        <v>602</v>
      </c>
      <c r="D91" s="5">
        <f t="shared" ref="D91:D93" si="10">IFERROR(C91/B91,"n/a")</f>
        <v>106.54867256637168</v>
      </c>
      <c r="F91" s="5">
        <v>5.65</v>
      </c>
      <c r="G91" s="6">
        <v>479</v>
      </c>
      <c r="H91" s="5">
        <f t="shared" ref="H91:H93" si="11">IFERROR(G91/F91,"n/a")</f>
        <v>84.778761061946895</v>
      </c>
      <c r="K91" s="1" t="s">
        <v>125</v>
      </c>
      <c r="L91" s="1">
        <v>4.333333333333333</v>
      </c>
      <c r="N91" s="1" t="s">
        <v>125</v>
      </c>
      <c r="O91" s="21">
        <v>4.833333333333333</v>
      </c>
    </row>
    <row r="92" spans="1:15" x14ac:dyDescent="0.15">
      <c r="A92" s="1" t="s">
        <v>126</v>
      </c>
      <c r="B92" s="5">
        <v>8.66</v>
      </c>
      <c r="C92" s="6">
        <v>1136</v>
      </c>
      <c r="D92" s="5">
        <f t="shared" si="10"/>
        <v>131.17782909930716</v>
      </c>
      <c r="F92" s="5">
        <v>7.83</v>
      </c>
      <c r="G92" s="6">
        <v>946</v>
      </c>
      <c r="H92" s="5">
        <f t="shared" si="11"/>
        <v>120.81736909323116</v>
      </c>
      <c r="K92" s="1" t="s">
        <v>127</v>
      </c>
      <c r="L92" s="1">
        <v>8.8650000000000002</v>
      </c>
      <c r="N92" s="1" t="s">
        <v>127</v>
      </c>
      <c r="O92" s="1">
        <v>8</v>
      </c>
    </row>
    <row r="93" spans="1:15" x14ac:dyDescent="0.15">
      <c r="A93" s="1" t="s">
        <v>128</v>
      </c>
      <c r="B93" s="5">
        <v>35.08</v>
      </c>
      <c r="C93" s="6">
        <v>6207</v>
      </c>
      <c r="D93" s="5">
        <f t="shared" si="10"/>
        <v>176.93842645381986</v>
      </c>
      <c r="F93" s="5">
        <v>25.083333333333332</v>
      </c>
      <c r="G93" s="6">
        <v>5956</v>
      </c>
      <c r="H93" s="5">
        <f t="shared" si="11"/>
        <v>237.44850498338872</v>
      </c>
      <c r="K93" s="1" t="s">
        <v>129</v>
      </c>
      <c r="L93" s="1">
        <v>23.893333333333338</v>
      </c>
      <c r="N93" s="1" t="s">
        <v>129</v>
      </c>
      <c r="O93" s="1">
        <v>24.51666666666668</v>
      </c>
    </row>
    <row r="94" spans="1:15" x14ac:dyDescent="0.15">
      <c r="A94" s="17" t="s">
        <v>130</v>
      </c>
      <c r="B94" s="18">
        <f>SUM(B90:B93)</f>
        <v>66.789999999999992</v>
      </c>
      <c r="C94" s="19">
        <f>SUM(C90:C93)</f>
        <v>10098</v>
      </c>
      <c r="D94" s="18">
        <f>IFERROR(C94/B94,"n/a")</f>
        <v>151.19029794879475</v>
      </c>
      <c r="E94" s="17"/>
      <c r="F94" s="18">
        <f>SUM(F90:F93)</f>
        <v>55.963333333333324</v>
      </c>
      <c r="G94" s="19">
        <f>SUM(G90:G93)</f>
        <v>9576</v>
      </c>
      <c r="H94" s="18">
        <f>IFERROR(G94/F94,"n/a")</f>
        <v>171.11203764369532</v>
      </c>
      <c r="K94" s="1" t="s">
        <v>131</v>
      </c>
      <c r="L94" s="1">
        <v>52.69166666666667</v>
      </c>
    </row>
    <row r="95" spans="1:15" x14ac:dyDescent="0.15">
      <c r="B95" s="5"/>
    </row>
    <row r="96" spans="1:15" x14ac:dyDescent="0.15">
      <c r="B96" s="5"/>
    </row>
    <row r="97" spans="1:15" x14ac:dyDescent="0.15">
      <c r="A97" s="15" t="s">
        <v>132</v>
      </c>
      <c r="B97" s="5"/>
      <c r="E97" s="12"/>
    </row>
    <row r="98" spans="1:15" x14ac:dyDescent="0.15">
      <c r="A98" s="1" t="s">
        <v>133</v>
      </c>
      <c r="B98" s="35">
        <v>1.6666666666666667</v>
      </c>
      <c r="C98" s="6">
        <v>886</v>
      </c>
      <c r="D98" s="5">
        <f>IFERROR(C98/B98,"n/a")</f>
        <v>531.6</v>
      </c>
      <c r="F98" s="5">
        <v>1.5</v>
      </c>
      <c r="G98" s="6">
        <v>624</v>
      </c>
      <c r="H98" s="5">
        <f>IFERROR(G98/F98,"n/a")</f>
        <v>416</v>
      </c>
      <c r="I98" s="26"/>
      <c r="K98" s="1" t="s">
        <v>134</v>
      </c>
      <c r="L98" s="1">
        <v>1.0833333333333335</v>
      </c>
      <c r="N98" s="16" t="s">
        <v>134</v>
      </c>
      <c r="O98" s="21">
        <v>1.0833333333333333</v>
      </c>
    </row>
    <row r="99" spans="1:15" x14ac:dyDescent="0.15">
      <c r="A99" s="1" t="s">
        <v>135</v>
      </c>
      <c r="B99" s="5">
        <v>3.2199999999999998</v>
      </c>
      <c r="C99" s="6">
        <v>1525</v>
      </c>
      <c r="D99" s="5">
        <f t="shared" ref="D99:D104" si="12">IFERROR(C99/B99,"n/a")</f>
        <v>473.60248447204975</v>
      </c>
      <c r="F99" s="5">
        <v>4.8866666666666667</v>
      </c>
      <c r="G99" s="6">
        <v>1681</v>
      </c>
      <c r="H99" s="5">
        <f t="shared" ref="H99:H104" si="13">IFERROR(G99/F99,"n/a")</f>
        <v>343.99727148703954</v>
      </c>
      <c r="K99" s="1" t="s">
        <v>136</v>
      </c>
      <c r="L99" s="1">
        <v>1.5</v>
      </c>
      <c r="N99" s="1" t="s">
        <v>136</v>
      </c>
      <c r="O99" s="1">
        <v>2.0833333333333335</v>
      </c>
    </row>
    <row r="100" spans="1:15" x14ac:dyDescent="0.15">
      <c r="A100" s="1" t="s">
        <v>137</v>
      </c>
      <c r="B100" s="5">
        <v>4.75</v>
      </c>
      <c r="C100" s="6">
        <v>1716</v>
      </c>
      <c r="D100" s="5">
        <f t="shared" si="12"/>
        <v>361.26315789473682</v>
      </c>
      <c r="F100" s="5">
        <v>3.75</v>
      </c>
      <c r="G100" s="6">
        <v>276</v>
      </c>
      <c r="H100" s="5">
        <f t="shared" si="13"/>
        <v>73.599999999999994</v>
      </c>
      <c r="K100" s="1" t="s">
        <v>138</v>
      </c>
      <c r="L100" s="1">
        <v>5</v>
      </c>
      <c r="N100" s="1" t="s">
        <v>138</v>
      </c>
      <c r="O100" s="1">
        <v>3.5</v>
      </c>
    </row>
    <row r="101" spans="1:15" x14ac:dyDescent="0.15">
      <c r="A101" s="1" t="s">
        <v>139</v>
      </c>
      <c r="B101" s="5">
        <v>0.25</v>
      </c>
      <c r="C101" s="6">
        <v>108</v>
      </c>
      <c r="D101" s="5">
        <f t="shared" si="12"/>
        <v>432</v>
      </c>
      <c r="F101" s="5">
        <v>0</v>
      </c>
      <c r="H101" s="5" t="str">
        <f t="shared" si="13"/>
        <v>n/a</v>
      </c>
      <c r="K101" s="1" t="s">
        <v>140</v>
      </c>
      <c r="L101" s="1">
        <v>8.3333333333333329E-2</v>
      </c>
      <c r="N101" s="1" t="s">
        <v>140</v>
      </c>
      <c r="O101" s="1">
        <v>8.3333333333333329E-2</v>
      </c>
    </row>
    <row r="102" spans="1:15" x14ac:dyDescent="0.15">
      <c r="A102" s="1" t="s">
        <v>152</v>
      </c>
      <c r="B102" s="5">
        <v>0.5</v>
      </c>
      <c r="C102" s="6">
        <v>1092</v>
      </c>
      <c r="D102" s="5">
        <f t="shared" si="12"/>
        <v>2184</v>
      </c>
      <c r="F102" s="5">
        <v>0.5</v>
      </c>
      <c r="G102" s="6">
        <v>1884</v>
      </c>
      <c r="H102" s="5">
        <f t="shared" si="13"/>
        <v>3768</v>
      </c>
      <c r="K102" s="1" t="s">
        <v>141</v>
      </c>
      <c r="L102" s="1">
        <v>1</v>
      </c>
      <c r="N102" s="1" t="s">
        <v>141</v>
      </c>
      <c r="O102" s="1">
        <v>0.5</v>
      </c>
    </row>
    <row r="103" spans="1:15" x14ac:dyDescent="0.15">
      <c r="A103" s="1" t="s">
        <v>154</v>
      </c>
      <c r="B103" s="5">
        <v>0.03</v>
      </c>
      <c r="C103" s="6" t="s">
        <v>162</v>
      </c>
      <c r="D103" s="5" t="str">
        <f t="shared" si="12"/>
        <v>n/a</v>
      </c>
      <c r="F103" s="5">
        <v>0.03</v>
      </c>
      <c r="H103" s="5">
        <f t="shared" si="13"/>
        <v>0</v>
      </c>
      <c r="K103" s="1" t="s">
        <v>140</v>
      </c>
      <c r="L103" s="1">
        <v>8.3333333333333329E-2</v>
      </c>
      <c r="N103" s="1" t="s">
        <v>140</v>
      </c>
      <c r="O103" s="1">
        <v>8.3333333333333329E-2</v>
      </c>
    </row>
    <row r="104" spans="1:15" x14ac:dyDescent="0.15">
      <c r="A104" s="1" t="s">
        <v>155</v>
      </c>
      <c r="B104" s="5">
        <v>12.48</v>
      </c>
      <c r="C104" s="6" t="s">
        <v>162</v>
      </c>
      <c r="D104" s="5" t="str">
        <f t="shared" si="12"/>
        <v>n/a</v>
      </c>
      <c r="F104" s="5">
        <v>12.48</v>
      </c>
      <c r="H104" s="5">
        <f t="shared" si="13"/>
        <v>0</v>
      </c>
      <c r="K104" s="1" t="s">
        <v>141</v>
      </c>
      <c r="L104" s="1">
        <v>1</v>
      </c>
      <c r="N104" s="1" t="s">
        <v>141</v>
      </c>
      <c r="O104" s="1">
        <v>0.5</v>
      </c>
    </row>
    <row r="105" spans="1:15" x14ac:dyDescent="0.15">
      <c r="A105" s="17" t="s">
        <v>142</v>
      </c>
      <c r="B105" s="18">
        <f>SUM(B98:B104)</f>
        <v>22.896666666666668</v>
      </c>
      <c r="C105" s="19">
        <f>SUM(C98:C104)</f>
        <v>5327</v>
      </c>
      <c r="D105" s="18">
        <f>IFERROR(C105/B105,"n/a")</f>
        <v>232.65395254039888</v>
      </c>
      <c r="E105" s="17"/>
      <c r="F105" s="18">
        <f>SUM(F98:F104)</f>
        <v>23.146666666666668</v>
      </c>
      <c r="G105" s="19">
        <f>SUM(G98:G104)</f>
        <v>4465</v>
      </c>
      <c r="H105" s="18">
        <f>IFERROR(G105/F105,"n/a")</f>
        <v>192.9003456221198</v>
      </c>
      <c r="K105" s="1" t="s">
        <v>143</v>
      </c>
      <c r="L105" s="1">
        <v>8.6666666666666679</v>
      </c>
      <c r="N105" s="1" t="s">
        <v>144</v>
      </c>
      <c r="O105" s="1">
        <v>15.520000000000001</v>
      </c>
    </row>
    <row r="106" spans="1:15" x14ac:dyDescent="0.15">
      <c r="B106" s="5"/>
      <c r="F106" s="23"/>
    </row>
    <row r="107" spans="1:15" x14ac:dyDescent="0.15">
      <c r="B107" s="5"/>
    </row>
    <row r="108" spans="1:15" x14ac:dyDescent="0.15">
      <c r="A108" s="17" t="s">
        <v>145</v>
      </c>
      <c r="B108" s="36">
        <f>B105+B94+B86+B83+B80+B68+B61+B52+B42+B39</f>
        <v>1092.3202666666666</v>
      </c>
      <c r="C108" s="19">
        <f>C105+C94+C86+C83+C80+C68+C61+C52+C42+C39</f>
        <v>278159</v>
      </c>
      <c r="D108" s="18">
        <f>IFERROR(C108/B108,"n/a")</f>
        <v>254.64967417370389</v>
      </c>
      <c r="E108" s="17"/>
      <c r="F108" s="36">
        <f>F105+F94+F86+F83+F80+F68+F61+F52+F42+F39</f>
        <v>1069.336933333333</v>
      </c>
      <c r="G108" s="19">
        <f>G105+G94+G86+G83+G80+G68+G61+G52+G42+G39</f>
        <v>257638</v>
      </c>
      <c r="H108" s="18">
        <f>IFERROR(G108/F108,"n/a")</f>
        <v>240.93248065124973</v>
      </c>
      <c r="K108" s="1" t="s">
        <v>146</v>
      </c>
      <c r="L108" s="1">
        <v>963.23889999999994</v>
      </c>
      <c r="N108" s="1" t="s">
        <v>146</v>
      </c>
      <c r="O108" s="21">
        <v>973.14336666666691</v>
      </c>
    </row>
  </sheetData>
  <sheetProtection algorithmName="SHA-512" hashValue="HlHjL6Q5z5vo3ndXxKOIOFzvJxpu2Dtwt86GmYYuW9ie4zmZ8b96CSZCb411raO6AREG1u3Oigcj0nBPBOFw6w==" saltValue="2Qa9popTI9WBsS2H2xXaTQ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G12 A72:C72 A98:C100 E13:G35 E72:G72 E98:G100 E90:G91 A103:C104 A90:D93 E103:G104 A13:C35 A56:B56 A57 B56:B59">
    <cfRule type="expression" dxfId="125" priority="98">
      <formula>MOD(ROW(),2)=0</formula>
    </cfRule>
  </conditionalFormatting>
  <conditionalFormatting sqref="A46:C51 E46:G51">
    <cfRule type="expression" dxfId="124" priority="97">
      <formula>MOD(ROW(),2)=0</formula>
    </cfRule>
  </conditionalFormatting>
  <conditionalFormatting sqref="E56:G60 A59:B60 A58">
    <cfRule type="expression" dxfId="123" priority="96">
      <formula>MOD(ROW(),2)=0</formula>
    </cfRule>
  </conditionalFormatting>
  <conditionalFormatting sqref="A65:B67 E65:G66 E67 G67">
    <cfRule type="expression" dxfId="122" priority="95">
      <formula>MOD(ROW(),2)=0</formula>
    </cfRule>
  </conditionalFormatting>
  <conditionalFormatting sqref="A73:C79 E73:G79">
    <cfRule type="expression" dxfId="121" priority="94">
      <formula>MOD(ROW(),2)=0</formula>
    </cfRule>
  </conditionalFormatting>
  <conditionalFormatting sqref="E92:G93">
    <cfRule type="expression" dxfId="120" priority="93">
      <formula>MOD(ROW(),2)=0</formula>
    </cfRule>
  </conditionalFormatting>
  <conditionalFormatting sqref="C56:C59">
    <cfRule type="expression" dxfId="119" priority="29">
      <formula>MOD(ROW(),2)=0</formula>
    </cfRule>
  </conditionalFormatting>
  <conditionalFormatting sqref="C65:C67">
    <cfRule type="expression" dxfId="118" priority="28">
      <formula>MOD(ROW(),2)=0</formula>
    </cfRule>
  </conditionalFormatting>
  <conditionalFormatting sqref="D46:D51">
    <cfRule type="expression" dxfId="117" priority="26">
      <formula>MOD(ROW(),2)=0</formula>
    </cfRule>
  </conditionalFormatting>
  <conditionalFormatting sqref="D56:D60">
    <cfRule type="expression" dxfId="116" priority="23">
      <formula>MOD(ROW(),2)=0</formula>
    </cfRule>
  </conditionalFormatting>
  <conditionalFormatting sqref="D65:D67">
    <cfRule type="expression" dxfId="115" priority="22">
      <formula>MOD(ROW(),2)=0</formula>
    </cfRule>
  </conditionalFormatting>
  <conditionalFormatting sqref="D98:D104">
    <cfRule type="expression" dxfId="114" priority="19">
      <formula>MOD(ROW(),2)=0</formula>
    </cfRule>
  </conditionalFormatting>
  <conditionalFormatting sqref="D72:D79">
    <cfRule type="expression" dxfId="113" priority="21">
      <formula>MOD(ROW(),2)=0</formula>
    </cfRule>
  </conditionalFormatting>
  <conditionalFormatting sqref="E101:G102 A101:C102">
    <cfRule type="expression" dxfId="112" priority="18">
      <formula>MOD(ROW(),2)=0</formula>
    </cfRule>
  </conditionalFormatting>
  <conditionalFormatting sqref="D13:D35 D37">
    <cfRule type="expression" dxfId="111" priority="16">
      <formula>MOD(ROW(),2)=0</formula>
    </cfRule>
  </conditionalFormatting>
  <conditionalFormatting sqref="H12 H90:H93">
    <cfRule type="expression" dxfId="110" priority="15">
      <formula>MOD(ROW(),2)=0</formula>
    </cfRule>
  </conditionalFormatting>
  <conditionalFormatting sqref="H46:H51">
    <cfRule type="expression" dxfId="109" priority="14">
      <formula>MOD(ROW(),2)=0</formula>
    </cfRule>
  </conditionalFormatting>
  <conditionalFormatting sqref="H56:H60">
    <cfRule type="expression" dxfId="108" priority="13">
      <formula>MOD(ROW(),2)=0</formula>
    </cfRule>
  </conditionalFormatting>
  <conditionalFormatting sqref="H65:H67">
    <cfRule type="expression" dxfId="107" priority="12">
      <formula>MOD(ROW(),2)=0</formula>
    </cfRule>
  </conditionalFormatting>
  <conditionalFormatting sqref="H98:H104">
    <cfRule type="expression" dxfId="106" priority="10">
      <formula>MOD(ROW(),2)=0</formula>
    </cfRule>
  </conditionalFormatting>
  <conditionalFormatting sqref="H72:H79">
    <cfRule type="expression" dxfId="105" priority="11">
      <formula>MOD(ROW(),2)=0</formula>
    </cfRule>
  </conditionalFormatting>
  <conditionalFormatting sqref="H13:H35 H37">
    <cfRule type="expression" dxfId="104" priority="9">
      <formula>MOD(ROW(),2)=0</formula>
    </cfRule>
  </conditionalFormatting>
  <conditionalFormatting sqref="A38:C38 E38:G38">
    <cfRule type="expression" dxfId="103" priority="8">
      <formula>MOD(ROW(),2)=0</formula>
    </cfRule>
  </conditionalFormatting>
  <conditionalFormatting sqref="D38">
    <cfRule type="expression" dxfId="102" priority="7">
      <formula>MOD(ROW(),2)=0</formula>
    </cfRule>
  </conditionalFormatting>
  <conditionalFormatting sqref="H38">
    <cfRule type="expression" dxfId="101" priority="6">
      <formula>MOD(ROW(),2)=0</formula>
    </cfRule>
  </conditionalFormatting>
  <conditionalFormatting sqref="A36:C36 E36:G36">
    <cfRule type="expression" dxfId="100" priority="5">
      <formula>MOD(ROW(),2)=0</formula>
    </cfRule>
  </conditionalFormatting>
  <conditionalFormatting sqref="D36">
    <cfRule type="expression" dxfId="99" priority="4">
      <formula>MOD(ROW(),2)=0</formula>
    </cfRule>
  </conditionalFormatting>
  <conditionalFormatting sqref="H36">
    <cfRule type="expression" dxfId="98" priority="3">
      <formula>MOD(ROW(),2)=0</formula>
    </cfRule>
  </conditionalFormatting>
  <conditionalFormatting sqref="F67">
    <cfRule type="expression" dxfId="97" priority="2">
      <formula>MOD(ROW(),2)=0</formula>
    </cfRule>
  </conditionalFormatting>
  <conditionalFormatting sqref="C60">
    <cfRule type="expression" dxfId="96" priority="1">
      <formula>MOD(ROW(),2)=0</formula>
    </cfRule>
  </conditionalFormatting>
  <pageMargins left="0.25" right="0.2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F32" sqref="F32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15">
      <c r="A2" s="41" t="s">
        <v>156</v>
      </c>
      <c r="B2" s="41"/>
      <c r="C2" s="41"/>
      <c r="D2" s="41"/>
      <c r="E2" s="41"/>
      <c r="F2" s="41"/>
      <c r="G2" s="41"/>
      <c r="H2" s="41"/>
    </row>
    <row r="3" spans="1:8" x14ac:dyDescent="0.15">
      <c r="A3" s="41" t="s">
        <v>159</v>
      </c>
      <c r="B3" s="41"/>
      <c r="C3" s="41"/>
      <c r="D3" s="41"/>
      <c r="E3" s="41"/>
      <c r="F3" s="41"/>
      <c r="G3" s="41"/>
      <c r="H3" s="41"/>
    </row>
    <row r="4" spans="1:8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2" t="s">
        <v>160</v>
      </c>
      <c r="C7" s="43"/>
      <c r="D7" s="43"/>
      <c r="E7" s="9"/>
      <c r="F7" s="42" t="s">
        <v>161</v>
      </c>
      <c r="G7" s="43"/>
      <c r="H7" s="43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</v>
      </c>
      <c r="C12" s="6">
        <v>151</v>
      </c>
      <c r="D12" s="5">
        <f t="shared" ref="D12:D19" si="0">IFERROR(C12/B12,"n/a")</f>
        <v>151</v>
      </c>
      <c r="E12" s="7"/>
      <c r="F12" s="5">
        <v>1</v>
      </c>
      <c r="G12" s="6">
        <v>139</v>
      </c>
      <c r="H12" s="5">
        <f t="shared" ref="H12:H35" si="1">IFERROR(G12/F12,"n/a")</f>
        <v>139</v>
      </c>
    </row>
    <row r="13" spans="1:8" x14ac:dyDescent="0.15">
      <c r="A13" s="1" t="s">
        <v>14</v>
      </c>
      <c r="B13" s="5">
        <v>5.71</v>
      </c>
      <c r="C13" s="6">
        <v>672</v>
      </c>
      <c r="D13" s="5">
        <f t="shared" si="0"/>
        <v>117.68826619964973</v>
      </c>
      <c r="E13" s="7"/>
      <c r="F13" s="5">
        <v>5.96</v>
      </c>
      <c r="G13" s="6">
        <v>642</v>
      </c>
      <c r="H13" s="5">
        <f t="shared" si="1"/>
        <v>107.71812080536913</v>
      </c>
    </row>
    <row r="14" spans="1:8" x14ac:dyDescent="0.15">
      <c r="A14" s="1" t="s">
        <v>16</v>
      </c>
      <c r="B14" s="5">
        <v>21.560000000000002</v>
      </c>
      <c r="C14" s="6">
        <v>3020</v>
      </c>
      <c r="D14" s="5">
        <f t="shared" si="0"/>
        <v>140.07421150278293</v>
      </c>
      <c r="E14" s="7"/>
      <c r="F14" s="5">
        <v>22.310000000000002</v>
      </c>
      <c r="G14" s="6">
        <v>2780</v>
      </c>
      <c r="H14" s="5">
        <f t="shared" si="1"/>
        <v>124.60779919318689</v>
      </c>
    </row>
    <row r="15" spans="1:8" x14ac:dyDescent="0.15">
      <c r="A15" s="1" t="s">
        <v>19</v>
      </c>
      <c r="B15" s="5">
        <v>32.943333333333335</v>
      </c>
      <c r="C15" s="6">
        <v>13308</v>
      </c>
      <c r="D15" s="5">
        <f t="shared" si="0"/>
        <v>403.96640696144891</v>
      </c>
      <c r="E15" s="7"/>
      <c r="F15" s="5">
        <v>33.193333333333335</v>
      </c>
      <c r="G15" s="6">
        <v>12710</v>
      </c>
      <c r="H15" s="5">
        <f t="shared" si="1"/>
        <v>382.9082145009038</v>
      </c>
    </row>
    <row r="16" spans="1:8" x14ac:dyDescent="0.15">
      <c r="A16" s="1" t="s">
        <v>21</v>
      </c>
      <c r="B16" s="5">
        <v>24.036666666666669</v>
      </c>
      <c r="C16" s="6">
        <v>9024</v>
      </c>
      <c r="D16" s="5">
        <f t="shared" si="0"/>
        <v>375.42643184024405</v>
      </c>
      <c r="E16" s="7"/>
      <c r="F16" s="5">
        <v>24.286666666666669</v>
      </c>
      <c r="G16" s="6">
        <v>8661</v>
      </c>
      <c r="H16" s="5">
        <f t="shared" si="1"/>
        <v>356.61542684600602</v>
      </c>
    </row>
    <row r="17" spans="1:8" x14ac:dyDescent="0.15">
      <c r="A17" s="1" t="s">
        <v>23</v>
      </c>
      <c r="B17" s="5">
        <v>5.79</v>
      </c>
      <c r="C17" s="6">
        <v>1086</v>
      </c>
      <c r="D17" s="5">
        <f t="shared" si="0"/>
        <v>187.56476683937825</v>
      </c>
      <c r="E17" s="7"/>
      <c r="F17" s="5">
        <v>5.79</v>
      </c>
      <c r="G17" s="6">
        <v>1086</v>
      </c>
      <c r="H17" s="5">
        <f t="shared" si="1"/>
        <v>187.56476683937825</v>
      </c>
    </row>
    <row r="18" spans="1:8" x14ac:dyDescent="0.15">
      <c r="A18" s="1" t="s">
        <v>25</v>
      </c>
      <c r="B18" s="5">
        <v>19.34</v>
      </c>
      <c r="C18" s="6">
        <v>8016</v>
      </c>
      <c r="D18" s="5">
        <f t="shared" si="0"/>
        <v>414.4777662874871</v>
      </c>
      <c r="E18" s="7"/>
      <c r="F18" s="5">
        <v>20.34</v>
      </c>
      <c r="G18" s="6">
        <v>7905</v>
      </c>
      <c r="H18" s="5">
        <f t="shared" si="1"/>
        <v>388.64306784660766</v>
      </c>
    </row>
    <row r="19" spans="1:8" x14ac:dyDescent="0.15">
      <c r="A19" s="1" t="s">
        <v>27</v>
      </c>
      <c r="B19" s="5">
        <v>51.081800000000008</v>
      </c>
      <c r="C19" s="6">
        <v>9402</v>
      </c>
      <c r="D19" s="5">
        <f t="shared" si="0"/>
        <v>184.05772701823346</v>
      </c>
      <c r="E19" s="7"/>
      <c r="F19" s="5">
        <v>50.581800000000008</v>
      </c>
      <c r="G19" s="6">
        <v>8967</v>
      </c>
      <c r="H19" s="5">
        <f t="shared" si="1"/>
        <v>177.27720247203536</v>
      </c>
    </row>
    <row r="20" spans="1:8" x14ac:dyDescent="0.15">
      <c r="A20" s="1" t="s">
        <v>29</v>
      </c>
      <c r="B20" s="5">
        <v>36.270000000000003</v>
      </c>
      <c r="C20" s="6">
        <v>8214</v>
      </c>
      <c r="D20" s="5">
        <f t="shared" ref="D20:D38" si="2">IFERROR(C20/B20,"n/a")</f>
        <v>226.46815550041356</v>
      </c>
      <c r="E20" s="7"/>
      <c r="F20" s="5">
        <v>36.520000000000003</v>
      </c>
      <c r="G20" s="6">
        <v>7515</v>
      </c>
      <c r="H20" s="5">
        <f t="shared" si="1"/>
        <v>205.77765607886087</v>
      </c>
    </row>
    <row r="21" spans="1:8" x14ac:dyDescent="0.15">
      <c r="A21" s="1" t="s">
        <v>31</v>
      </c>
      <c r="B21" s="5">
        <v>38.180000000000007</v>
      </c>
      <c r="C21" s="6">
        <v>15090</v>
      </c>
      <c r="D21" s="5">
        <f t="shared" si="2"/>
        <v>395.23310633839702</v>
      </c>
      <c r="E21" s="7"/>
      <c r="F21" s="5">
        <v>35.680000000000007</v>
      </c>
      <c r="G21" s="6">
        <v>12684</v>
      </c>
      <c r="H21" s="5">
        <f t="shared" si="1"/>
        <v>355.49327354260083</v>
      </c>
    </row>
    <row r="22" spans="1:8" x14ac:dyDescent="0.15">
      <c r="A22" s="1" t="s">
        <v>33</v>
      </c>
      <c r="B22" s="5">
        <v>3.1666666666666665</v>
      </c>
      <c r="C22" s="6">
        <v>418</v>
      </c>
      <c r="D22" s="5">
        <f t="shared" si="2"/>
        <v>132</v>
      </c>
      <c r="E22" s="7"/>
      <c r="F22" s="5">
        <v>3.4166666666666665</v>
      </c>
      <c r="G22" s="6">
        <v>406</v>
      </c>
      <c r="H22" s="5">
        <f t="shared" si="1"/>
        <v>118.82926829268293</v>
      </c>
    </row>
    <row r="23" spans="1:8" x14ac:dyDescent="0.15">
      <c r="A23" s="1" t="s">
        <v>35</v>
      </c>
      <c r="B23" s="5">
        <v>68.509999999999991</v>
      </c>
      <c r="C23" s="6">
        <v>10641</v>
      </c>
      <c r="D23" s="5">
        <f t="shared" si="2"/>
        <v>155.32039118376881</v>
      </c>
      <c r="E23" s="7"/>
      <c r="F23" s="5">
        <v>66.926666666666662</v>
      </c>
      <c r="G23" s="6">
        <v>9634</v>
      </c>
      <c r="H23" s="5">
        <f t="shared" si="1"/>
        <v>143.94860045821298</v>
      </c>
    </row>
    <row r="24" spans="1:8" x14ac:dyDescent="0.15">
      <c r="A24" s="1" t="s">
        <v>37</v>
      </c>
      <c r="B24" s="5">
        <v>32.956666666666663</v>
      </c>
      <c r="C24" s="6">
        <v>3233</v>
      </c>
      <c r="D24" s="5">
        <f t="shared" si="2"/>
        <v>98.098513199150403</v>
      </c>
      <c r="E24" s="7"/>
      <c r="F24" s="5">
        <v>33.373333333333328</v>
      </c>
      <c r="G24" s="6">
        <v>2411</v>
      </c>
      <c r="H24" s="5">
        <f t="shared" si="1"/>
        <v>72.243308030363579</v>
      </c>
    </row>
    <row r="25" spans="1:8" x14ac:dyDescent="0.15">
      <c r="A25" s="1" t="s">
        <v>39</v>
      </c>
      <c r="B25" s="5">
        <v>2.5</v>
      </c>
      <c r="C25" s="6">
        <v>237</v>
      </c>
      <c r="D25" s="5">
        <f t="shared" si="2"/>
        <v>94.8</v>
      </c>
      <c r="E25" s="7"/>
      <c r="F25" s="5">
        <v>2.0833333333333335</v>
      </c>
      <c r="G25" s="6">
        <v>210</v>
      </c>
      <c r="H25" s="5">
        <f t="shared" si="1"/>
        <v>100.8</v>
      </c>
    </row>
    <row r="26" spans="1:8" x14ac:dyDescent="0.15">
      <c r="A26" s="1" t="s">
        <v>41</v>
      </c>
      <c r="B26" s="5">
        <v>16.25</v>
      </c>
      <c r="C26" s="6">
        <v>4185</v>
      </c>
      <c r="D26" s="5">
        <f t="shared" si="2"/>
        <v>257.53846153846155</v>
      </c>
      <c r="E26" s="7"/>
      <c r="F26" s="5">
        <v>17.25</v>
      </c>
      <c r="G26" s="6">
        <v>4278</v>
      </c>
      <c r="H26" s="5">
        <f t="shared" si="1"/>
        <v>248</v>
      </c>
    </row>
    <row r="27" spans="1:8" x14ac:dyDescent="0.15">
      <c r="A27" s="1" t="s">
        <v>43</v>
      </c>
      <c r="B27" s="5">
        <v>22.486666666666668</v>
      </c>
      <c r="C27" s="6">
        <v>5189</v>
      </c>
      <c r="D27" s="5">
        <f t="shared" si="2"/>
        <v>230.75896827749776</v>
      </c>
      <c r="E27" s="7"/>
      <c r="F27" s="5">
        <v>22.07</v>
      </c>
      <c r="G27" s="6">
        <v>4099</v>
      </c>
      <c r="H27" s="5">
        <f t="shared" si="1"/>
        <v>185.72723153602175</v>
      </c>
    </row>
    <row r="28" spans="1:8" x14ac:dyDescent="0.15">
      <c r="A28" s="1" t="s">
        <v>45</v>
      </c>
      <c r="B28" s="5">
        <v>20.689199999999996</v>
      </c>
      <c r="C28" s="6">
        <v>5108</v>
      </c>
      <c r="D28" s="5">
        <f t="shared" si="2"/>
        <v>246.89209829282916</v>
      </c>
      <c r="E28" s="7"/>
      <c r="F28" s="5">
        <v>20.939199999999996</v>
      </c>
      <c r="G28" s="6">
        <v>4923</v>
      </c>
      <c r="H28" s="5">
        <f t="shared" si="1"/>
        <v>235.10926873997101</v>
      </c>
    </row>
    <row r="29" spans="1:8" x14ac:dyDescent="0.15">
      <c r="A29" s="1" t="s">
        <v>47</v>
      </c>
      <c r="B29" s="5">
        <v>29.535</v>
      </c>
      <c r="C29" s="6">
        <v>12308</v>
      </c>
      <c r="D29" s="5">
        <f t="shared" si="2"/>
        <v>416.72591840189608</v>
      </c>
      <c r="E29" s="7"/>
      <c r="F29" s="5">
        <v>29.035</v>
      </c>
      <c r="G29" s="6">
        <v>11293</v>
      </c>
      <c r="H29" s="5">
        <f t="shared" si="1"/>
        <v>388.94437747546067</v>
      </c>
    </row>
    <row r="30" spans="1:8" x14ac:dyDescent="0.15">
      <c r="A30" s="1" t="s">
        <v>49</v>
      </c>
      <c r="B30" s="5">
        <v>7.8333999999999993</v>
      </c>
      <c r="C30" s="6">
        <v>1258</v>
      </c>
      <c r="D30" s="5">
        <f t="shared" si="2"/>
        <v>160.59437792018792</v>
      </c>
      <c r="E30" s="7"/>
      <c r="F30" s="5">
        <v>7.5833999999999993</v>
      </c>
      <c r="G30" s="6">
        <v>1166</v>
      </c>
      <c r="H30" s="5">
        <f t="shared" si="1"/>
        <v>153.75689004931826</v>
      </c>
    </row>
    <row r="31" spans="1:8" x14ac:dyDescent="0.15">
      <c r="A31" s="1" t="s">
        <v>51</v>
      </c>
      <c r="B31" s="5">
        <v>26.43</v>
      </c>
      <c r="C31" s="6">
        <v>6801</v>
      </c>
      <c r="D31" s="5">
        <f t="shared" si="2"/>
        <v>257.32122587968217</v>
      </c>
      <c r="E31" s="7"/>
      <c r="F31" s="5">
        <v>25.93</v>
      </c>
      <c r="G31" s="6">
        <v>5074</v>
      </c>
      <c r="H31" s="5">
        <f t="shared" si="1"/>
        <v>195.68067875048206</v>
      </c>
    </row>
    <row r="32" spans="1:8" x14ac:dyDescent="0.15">
      <c r="A32" s="1" t="s">
        <v>53</v>
      </c>
      <c r="B32" s="5">
        <v>6.96</v>
      </c>
      <c r="C32" s="6">
        <v>420</v>
      </c>
      <c r="D32" s="5">
        <f t="shared" si="2"/>
        <v>60.344827586206897</v>
      </c>
      <c r="E32" s="7"/>
      <c r="F32" s="5">
        <v>6.71</v>
      </c>
      <c r="G32" s="6">
        <v>417</v>
      </c>
      <c r="H32" s="5">
        <f t="shared" si="1"/>
        <v>62.146050670640832</v>
      </c>
    </row>
    <row r="33" spans="1:8" x14ac:dyDescent="0.15">
      <c r="A33" s="1" t="s">
        <v>55</v>
      </c>
      <c r="B33" s="5">
        <v>8.75</v>
      </c>
      <c r="C33" s="6">
        <v>1518</v>
      </c>
      <c r="D33" s="5">
        <f t="shared" si="2"/>
        <v>173.48571428571429</v>
      </c>
      <c r="E33" s="7"/>
      <c r="F33" s="5">
        <v>9</v>
      </c>
      <c r="G33" s="6">
        <v>1374</v>
      </c>
      <c r="H33" s="5">
        <f t="shared" si="1"/>
        <v>152.66666666666666</v>
      </c>
    </row>
    <row r="34" spans="1:8" x14ac:dyDescent="0.15">
      <c r="A34" s="1" t="s">
        <v>57</v>
      </c>
      <c r="B34" s="5">
        <v>20.25</v>
      </c>
      <c r="C34" s="6">
        <v>5816</v>
      </c>
      <c r="D34" s="5">
        <f t="shared" si="2"/>
        <v>287.20987654320987</v>
      </c>
      <c r="E34" s="7"/>
      <c r="F34" s="5">
        <v>20.25</v>
      </c>
      <c r="G34" s="6">
        <v>4130</v>
      </c>
      <c r="H34" s="5">
        <f t="shared" si="1"/>
        <v>203.95061728395061</v>
      </c>
    </row>
    <row r="35" spans="1:8" x14ac:dyDescent="0.15">
      <c r="A35" s="1" t="s">
        <v>59</v>
      </c>
      <c r="B35" s="5">
        <v>44.28</v>
      </c>
      <c r="C35" s="6">
        <v>8724</v>
      </c>
      <c r="D35" s="5">
        <f t="shared" si="2"/>
        <v>197.01897018970189</v>
      </c>
      <c r="E35" s="7"/>
      <c r="F35" s="5">
        <v>42.53</v>
      </c>
      <c r="G35" s="6">
        <v>8082</v>
      </c>
      <c r="H35" s="5">
        <f t="shared" si="1"/>
        <v>190.03056665882906</v>
      </c>
    </row>
    <row r="36" spans="1:8" x14ac:dyDescent="0.15">
      <c r="A36" s="27" t="s">
        <v>61</v>
      </c>
      <c r="B36" s="28">
        <f>SUM(B12:B35)</f>
        <v>546.50940000000003</v>
      </c>
      <c r="C36" s="29">
        <f>SUM(C12:C35)</f>
        <v>133839</v>
      </c>
      <c r="D36" s="28">
        <f t="shared" si="2"/>
        <v>244.89789196672552</v>
      </c>
      <c r="E36" s="12"/>
      <c r="F36" s="28">
        <f>SUM(F12:F35)</f>
        <v>542.75939999999991</v>
      </c>
      <c r="G36" s="29">
        <f>SUM(G12:G35)</f>
        <v>120586</v>
      </c>
      <c r="H36" s="28">
        <f t="shared" ref="H36:H38" si="3">IFERROR(G36/F36,"n/a")</f>
        <v>222.17210793585522</v>
      </c>
    </row>
    <row r="37" spans="1:8" x14ac:dyDescent="0.15">
      <c r="A37" s="1" t="s">
        <v>147</v>
      </c>
      <c r="B37" s="5">
        <v>5.5</v>
      </c>
      <c r="C37" s="6">
        <v>1362</v>
      </c>
      <c r="D37" s="5">
        <f t="shared" si="2"/>
        <v>247.63636363636363</v>
      </c>
      <c r="E37" s="28"/>
      <c r="F37" s="5">
        <v>4.916666666666667</v>
      </c>
      <c r="G37" s="6">
        <v>944</v>
      </c>
      <c r="H37" s="5">
        <f t="shared" si="3"/>
        <v>192</v>
      </c>
    </row>
    <row r="38" spans="1:8" x14ac:dyDescent="0.15">
      <c r="A38" s="1" t="s">
        <v>148</v>
      </c>
      <c r="B38" s="5">
        <v>1.5</v>
      </c>
      <c r="C38" s="6">
        <v>198</v>
      </c>
      <c r="D38" s="5">
        <f t="shared" si="2"/>
        <v>132</v>
      </c>
      <c r="E38" s="7"/>
      <c r="F38" s="5">
        <v>2.67</v>
      </c>
      <c r="G38" s="6">
        <v>567</v>
      </c>
      <c r="H38" s="5">
        <f t="shared" si="3"/>
        <v>212.35955056179776</v>
      </c>
    </row>
    <row r="39" spans="1:8" x14ac:dyDescent="0.15">
      <c r="A39" s="17" t="s">
        <v>62</v>
      </c>
      <c r="B39" s="18">
        <f>SUM(B36:B38)</f>
        <v>553.50940000000003</v>
      </c>
      <c r="C39" s="19">
        <f>SUM(C36:C38)</f>
        <v>135399</v>
      </c>
      <c r="D39" s="18">
        <f>IFERROR(C39/B39,"n/a")</f>
        <v>244.61915190600195</v>
      </c>
      <c r="E39" s="17"/>
      <c r="F39" s="18">
        <f>SUM(F36:F38)</f>
        <v>550.3460666666665</v>
      </c>
      <c r="G39" s="19">
        <f>SUM(G36:G38)</f>
        <v>122097</v>
      </c>
      <c r="H39" s="18">
        <f>IFERROR(G39/F39,"n/a")</f>
        <v>221.85495162982912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22.630000000000003</v>
      </c>
      <c r="C42" s="19">
        <v>9285</v>
      </c>
      <c r="D42" s="18">
        <f>IFERROR(C42/B42,"n/a")</f>
        <v>410.29606716747674</v>
      </c>
      <c r="E42" s="17"/>
      <c r="F42" s="18">
        <v>21.630000000000003</v>
      </c>
      <c r="G42" s="19">
        <v>8895</v>
      </c>
      <c r="H42" s="18">
        <f>IFERROR(G42/F42,"n/a")</f>
        <v>411.2343966712898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67</v>
      </c>
      <c r="B46" s="5">
        <v>2.5</v>
      </c>
      <c r="C46" s="6">
        <v>459</v>
      </c>
      <c r="D46" s="5">
        <f>IFERROR(C46/B46,"n/a")</f>
        <v>183.6</v>
      </c>
      <c r="E46" s="7"/>
      <c r="F46" s="5">
        <v>2.5</v>
      </c>
      <c r="G46" s="6">
        <v>426</v>
      </c>
      <c r="H46" s="5">
        <f>IFERROR(G46/F46,"n/a")</f>
        <v>170.4</v>
      </c>
    </row>
    <row r="47" spans="1:8" x14ac:dyDescent="0.15">
      <c r="A47" s="1" t="s">
        <v>149</v>
      </c>
      <c r="B47" s="5">
        <v>12.969999999999999</v>
      </c>
      <c r="C47" s="6">
        <v>2526</v>
      </c>
      <c r="D47" s="5">
        <f t="shared" ref="D47:D51" si="4">IFERROR(C47/B47,"n/a")</f>
        <v>194.75713184271396</v>
      </c>
      <c r="E47" s="7"/>
      <c r="F47" s="5">
        <v>13.219999999999999</v>
      </c>
      <c r="G47" s="6">
        <v>2642</v>
      </c>
      <c r="H47" s="5">
        <f t="shared" ref="H47:H51" si="5">IFERROR(G47/F47,"n/a")</f>
        <v>199.84871406959155</v>
      </c>
    </row>
    <row r="48" spans="1:8" x14ac:dyDescent="0.15">
      <c r="A48" s="1" t="s">
        <v>70</v>
      </c>
      <c r="B48" s="5">
        <v>24.423333333333336</v>
      </c>
      <c r="C48" s="6">
        <v>6208</v>
      </c>
      <c r="D48" s="5">
        <f t="shared" si="4"/>
        <v>254.18315818206631</v>
      </c>
      <c r="E48" s="7"/>
      <c r="F48" s="5">
        <v>26.090000000000003</v>
      </c>
      <c r="G48" s="6">
        <v>6509</v>
      </c>
      <c r="H48" s="5">
        <f t="shared" si="5"/>
        <v>249.48256036795703</v>
      </c>
    </row>
    <row r="49" spans="1:8" x14ac:dyDescent="0.15">
      <c r="A49" s="1" t="s">
        <v>72</v>
      </c>
      <c r="B49" s="5">
        <v>22.1</v>
      </c>
      <c r="C49" s="6">
        <v>6588</v>
      </c>
      <c r="D49" s="5">
        <f t="shared" si="4"/>
        <v>298.09954751131221</v>
      </c>
      <c r="E49" s="7"/>
      <c r="F49" s="5">
        <v>23.1</v>
      </c>
      <c r="G49" s="6">
        <v>6898</v>
      </c>
      <c r="H49" s="5">
        <f t="shared" si="5"/>
        <v>298.61471861471858</v>
      </c>
    </row>
    <row r="50" spans="1:8" x14ac:dyDescent="0.15">
      <c r="A50" s="1" t="s">
        <v>74</v>
      </c>
      <c r="B50" s="5">
        <v>19.056666666666665</v>
      </c>
      <c r="C50" s="6">
        <v>3222</v>
      </c>
      <c r="D50" s="5">
        <f t="shared" si="4"/>
        <v>169.07468952247683</v>
      </c>
      <c r="E50" s="7"/>
      <c r="F50" s="5">
        <v>19.14</v>
      </c>
      <c r="G50" s="6">
        <v>3288</v>
      </c>
      <c r="H50" s="5">
        <f t="shared" si="5"/>
        <v>171.78683385579936</v>
      </c>
    </row>
    <row r="51" spans="1:8" x14ac:dyDescent="0.15">
      <c r="A51" s="1" t="s">
        <v>76</v>
      </c>
      <c r="B51" s="5">
        <v>12.23</v>
      </c>
      <c r="C51" s="6">
        <v>1913</v>
      </c>
      <c r="D51" s="5">
        <f t="shared" si="4"/>
        <v>156.41864268192967</v>
      </c>
      <c r="E51" s="7"/>
      <c r="F51" s="5">
        <v>12.563333333333334</v>
      </c>
      <c r="G51" s="6">
        <v>2182</v>
      </c>
      <c r="H51" s="5">
        <f t="shared" si="5"/>
        <v>173.68002122578932</v>
      </c>
    </row>
    <row r="52" spans="1:8" x14ac:dyDescent="0.15">
      <c r="A52" s="17" t="s">
        <v>78</v>
      </c>
      <c r="B52" s="18">
        <f>SUM(B46:B51)</f>
        <v>93.28</v>
      </c>
      <c r="C52" s="19">
        <f>SUM(C46:C51)</f>
        <v>20916</v>
      </c>
      <c r="D52" s="18">
        <f>IFERROR(C52/B52,"n/a")</f>
        <v>224.22813036020582</v>
      </c>
      <c r="E52" s="17"/>
      <c r="F52" s="18">
        <f>SUM(F46:F51)</f>
        <v>96.61333333333333</v>
      </c>
      <c r="G52" s="19">
        <f>SUM(G46:G51)</f>
        <v>21945</v>
      </c>
      <c r="H52" s="18">
        <f>IFERROR(G52/F52,"n/a")</f>
        <v>227.1425614131935</v>
      </c>
    </row>
    <row r="53" spans="1:8" x14ac:dyDescent="0.15">
      <c r="A53" s="1"/>
      <c r="B53" s="5"/>
      <c r="C53" s="6"/>
      <c r="D53" s="5"/>
      <c r="E53" s="7"/>
      <c r="F53" s="5"/>
      <c r="G53" s="6"/>
      <c r="H53" s="5"/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5" t="s">
        <v>80</v>
      </c>
      <c r="B55" s="5"/>
      <c r="C55" s="6"/>
      <c r="D55" s="5"/>
      <c r="E55" s="12"/>
      <c r="F55" s="5"/>
      <c r="G55" s="6"/>
      <c r="H55" s="5"/>
    </row>
    <row r="56" spans="1:8" x14ac:dyDescent="0.15">
      <c r="A56" s="1" t="s">
        <v>81</v>
      </c>
      <c r="B56" s="5">
        <v>18.459999999999997</v>
      </c>
      <c r="C56" s="38">
        <v>6783</v>
      </c>
      <c r="D56" s="5">
        <f>IFERROR(C56/B56,"n/a")</f>
        <v>367.44312026002171</v>
      </c>
      <c r="E56" s="7"/>
      <c r="F56" s="5">
        <v>16.959999999999997</v>
      </c>
      <c r="G56" s="6">
        <v>6231</v>
      </c>
      <c r="H56" s="5">
        <f>IFERROR(G56/F56,"n/a")</f>
        <v>367.39386792452837</v>
      </c>
    </row>
    <row r="57" spans="1:8" x14ac:dyDescent="0.15">
      <c r="A57" s="1" t="s">
        <v>83</v>
      </c>
      <c r="B57" s="5">
        <v>27.92</v>
      </c>
      <c r="C57" s="38">
        <v>12048</v>
      </c>
      <c r="D57" s="5">
        <f>IFERROR(C57/B57,"n/a")</f>
        <v>431.51862464183381</v>
      </c>
      <c r="E57" s="7"/>
      <c r="F57" s="5">
        <v>28.67</v>
      </c>
      <c r="G57" s="6">
        <v>12210</v>
      </c>
      <c r="H57" s="5">
        <f t="shared" ref="H57:H60" si="6">IFERROR(G57/F57,"n/a")</f>
        <v>425.88071154516916</v>
      </c>
    </row>
    <row r="58" spans="1:8" x14ac:dyDescent="0.15">
      <c r="A58" s="1" t="s">
        <v>85</v>
      </c>
      <c r="B58" s="5">
        <v>22.046700000000001</v>
      </c>
      <c r="C58" s="38">
        <v>6876</v>
      </c>
      <c r="D58" s="5">
        <f>IFERROR(C58/B58,"n/a")</f>
        <v>311.88341112275305</v>
      </c>
      <c r="E58" s="7"/>
      <c r="F58" s="5">
        <v>20.546700000000001</v>
      </c>
      <c r="G58" s="6">
        <v>8127</v>
      </c>
      <c r="H58" s="5">
        <f t="shared" si="6"/>
        <v>395.53796960095781</v>
      </c>
    </row>
    <row r="59" spans="1:8" x14ac:dyDescent="0.15">
      <c r="A59" s="1" t="s">
        <v>88</v>
      </c>
      <c r="B59" s="5">
        <v>8.9499999999999993</v>
      </c>
      <c r="C59" s="38">
        <v>3489</v>
      </c>
      <c r="D59" s="5">
        <f t="shared" ref="D59:D60" si="7">IFERROR(C59/B59,"n/a")</f>
        <v>389.8324022346369</v>
      </c>
      <c r="E59" s="7"/>
      <c r="F59" s="5">
        <v>7.9499999999999993</v>
      </c>
      <c r="G59" s="6">
        <v>2868</v>
      </c>
      <c r="H59" s="5">
        <f t="shared" si="6"/>
        <v>360.75471698113211</v>
      </c>
    </row>
    <row r="60" spans="1:8" x14ac:dyDescent="0.15">
      <c r="A60" s="1" t="s">
        <v>89</v>
      </c>
      <c r="B60" s="5" t="s">
        <v>162</v>
      </c>
      <c r="C60" s="38" t="s">
        <v>162</v>
      </c>
      <c r="D60" s="5" t="str">
        <f t="shared" si="7"/>
        <v>n/a</v>
      </c>
      <c r="E60" s="7"/>
      <c r="F60" s="5" t="s">
        <v>162</v>
      </c>
      <c r="G60" s="5" t="s">
        <v>162</v>
      </c>
      <c r="H60" s="5" t="str">
        <f t="shared" si="6"/>
        <v>n/a</v>
      </c>
    </row>
    <row r="61" spans="1:8" x14ac:dyDescent="0.15">
      <c r="A61" s="17" t="s">
        <v>90</v>
      </c>
      <c r="B61" s="18">
        <f>SUM(B56:B60)</f>
        <v>77.3767</v>
      </c>
      <c r="C61" s="40">
        <f>SUM(C56:C60)</f>
        <v>29196</v>
      </c>
      <c r="D61" s="18">
        <f>IFERROR(C61/B61,"n/a")</f>
        <v>377.32288919015673</v>
      </c>
      <c r="E61" s="17"/>
      <c r="F61" s="18">
        <f>SUM(F56:F60)</f>
        <v>74.1267</v>
      </c>
      <c r="G61" s="31">
        <f>SUM(G56:G60)</f>
        <v>29436</v>
      </c>
      <c r="H61" s="18">
        <f>IFERROR(G61/F61,"n/a")</f>
        <v>397.10387755019445</v>
      </c>
    </row>
    <row r="62" spans="1:8" x14ac:dyDescent="0.15">
      <c r="A62" s="1"/>
      <c r="B62" s="5"/>
      <c r="C62" s="6"/>
      <c r="D62" s="5"/>
      <c r="E62" s="7"/>
      <c r="F62" s="5"/>
      <c r="G62" s="6"/>
      <c r="H62" s="5"/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5" t="s">
        <v>93</v>
      </c>
      <c r="B64" s="5"/>
      <c r="C64" s="30"/>
      <c r="D64" s="5"/>
      <c r="E64" s="12"/>
      <c r="F64" s="5"/>
      <c r="G64" s="6"/>
      <c r="H64" s="5"/>
    </row>
    <row r="65" spans="1:8" x14ac:dyDescent="0.15">
      <c r="A65" s="1" t="s">
        <v>94</v>
      </c>
      <c r="B65" s="5">
        <v>27.372499999999999</v>
      </c>
      <c r="C65" s="38">
        <v>435</v>
      </c>
      <c r="D65" s="5">
        <f>IFERROR(C65/B65,"n/a")</f>
        <v>15.891862270526989</v>
      </c>
      <c r="E65" s="7"/>
      <c r="F65" s="5">
        <v>28.372499999999999</v>
      </c>
      <c r="G65" s="6">
        <v>996</v>
      </c>
      <c r="H65" s="5">
        <f>IFERROR(G65/F65,"n/a")</f>
        <v>35.104414485857788</v>
      </c>
    </row>
    <row r="66" spans="1:8" x14ac:dyDescent="0.15">
      <c r="A66" s="1" t="s">
        <v>153</v>
      </c>
      <c r="B66" s="5">
        <v>48.772499999999994</v>
      </c>
      <c r="C66" s="38">
        <v>8574</v>
      </c>
      <c r="D66" s="5">
        <f t="shared" ref="D66:D67" si="8">IFERROR(C66/B66,"n/a")</f>
        <v>175.79578656004924</v>
      </c>
      <c r="E66" s="7"/>
      <c r="F66" s="5">
        <v>54.105833333333329</v>
      </c>
      <c r="G66" s="6">
        <v>8337</v>
      </c>
      <c r="H66" s="5">
        <f t="shared" ref="H66:H67" si="9">IFERROR(G66/F66,"n/a")</f>
        <v>154.08689759268103</v>
      </c>
    </row>
    <row r="67" spans="1:8" x14ac:dyDescent="0.15">
      <c r="A67" s="1" t="s">
        <v>97</v>
      </c>
      <c r="B67" s="5">
        <v>27.82</v>
      </c>
      <c r="C67" s="38">
        <v>10607</v>
      </c>
      <c r="D67" s="5">
        <f t="shared" si="8"/>
        <v>381.27246585190511</v>
      </c>
      <c r="E67" s="7"/>
      <c r="F67" s="5">
        <v>8.2366666666666664</v>
      </c>
      <c r="G67" s="6">
        <v>3088</v>
      </c>
      <c r="H67" s="5">
        <f t="shared" si="9"/>
        <v>374.90894374747069</v>
      </c>
    </row>
    <row r="68" spans="1:8" x14ac:dyDescent="0.15">
      <c r="A68" s="17" t="s">
        <v>99</v>
      </c>
      <c r="B68" s="18">
        <f>SUM(B63:B67)</f>
        <v>103.965</v>
      </c>
      <c r="C68" s="40">
        <f>SUM(C63:C67)</f>
        <v>19616</v>
      </c>
      <c r="D68" s="18">
        <f>IFERROR(C68/B68,"n/a")</f>
        <v>188.67888231616408</v>
      </c>
      <c r="E68" s="17"/>
      <c r="F68" s="18">
        <f>SUM(F65:F67)</f>
        <v>90.714999999999989</v>
      </c>
      <c r="G68" s="31">
        <f>SUM(G63:G67)</f>
        <v>12421</v>
      </c>
      <c r="H68" s="18">
        <f>IFERROR(G68/F68,"n/a")</f>
        <v>136.92333131235188</v>
      </c>
    </row>
    <row r="69" spans="1:8" x14ac:dyDescent="0.15">
      <c r="A69" s="1"/>
      <c r="B69" s="5"/>
      <c r="C69" s="6"/>
      <c r="D69" s="5"/>
      <c r="E69" s="7"/>
      <c r="F69" s="5"/>
      <c r="G69" s="6"/>
      <c r="H69" s="5"/>
    </row>
    <row r="70" spans="1:8" x14ac:dyDescent="0.15">
      <c r="A70" s="1"/>
      <c r="B70" s="5"/>
      <c r="C70" s="6"/>
      <c r="D70" s="5"/>
      <c r="E70" s="7"/>
      <c r="F70" s="5"/>
      <c r="G70" s="6"/>
      <c r="H70" s="5"/>
    </row>
    <row r="71" spans="1:8" x14ac:dyDescent="0.15">
      <c r="A71" s="15" t="s">
        <v>101</v>
      </c>
      <c r="B71" s="5"/>
      <c r="C71" s="6"/>
      <c r="D71" s="5"/>
      <c r="E71" s="12"/>
      <c r="F71" s="5"/>
      <c r="G71" s="6"/>
      <c r="H71" s="5"/>
    </row>
    <row r="72" spans="1:8" x14ac:dyDescent="0.15">
      <c r="A72" s="1" t="s">
        <v>102</v>
      </c>
      <c r="B72" s="5">
        <v>1.3333333333333333</v>
      </c>
      <c r="C72" s="6">
        <v>579</v>
      </c>
      <c r="D72" s="5">
        <f>IFERROR(C72/B72,"n/a")</f>
        <v>434.25</v>
      </c>
      <c r="E72" s="7"/>
      <c r="F72" s="5">
        <v>1.25</v>
      </c>
      <c r="G72" s="6">
        <v>512</v>
      </c>
      <c r="H72" s="5">
        <f>IFERROR(G72/F72,"n/a")</f>
        <v>409.6</v>
      </c>
    </row>
    <row r="73" spans="1:8" x14ac:dyDescent="0.15">
      <c r="A73" s="1" t="s">
        <v>104</v>
      </c>
      <c r="B73" s="5">
        <v>12.05</v>
      </c>
      <c r="C73" s="6">
        <v>1197</v>
      </c>
      <c r="D73" s="5">
        <f t="shared" ref="D73:D79" si="10">IFERROR(C73/B73,"n/a")</f>
        <v>99.336099585062229</v>
      </c>
      <c r="E73" s="7"/>
      <c r="F73" s="5">
        <v>12.3</v>
      </c>
      <c r="G73" s="6">
        <v>1540</v>
      </c>
      <c r="H73" s="5">
        <f t="shared" ref="H73:H79" si="11">IFERROR(G73/F73,"n/a")</f>
        <v>125.20325203252031</v>
      </c>
    </row>
    <row r="74" spans="1:8" x14ac:dyDescent="0.15">
      <c r="A74" s="1" t="s">
        <v>106</v>
      </c>
      <c r="B74" s="5">
        <v>10.223333333333334</v>
      </c>
      <c r="C74" s="6">
        <v>1369</v>
      </c>
      <c r="D74" s="5">
        <f t="shared" si="10"/>
        <v>133.9093576785132</v>
      </c>
      <c r="E74" s="7"/>
      <c r="F74" s="5">
        <v>9.89</v>
      </c>
      <c r="G74" s="6">
        <v>1330</v>
      </c>
      <c r="H74" s="5">
        <f t="shared" si="11"/>
        <v>134.47927199191102</v>
      </c>
    </row>
    <row r="75" spans="1:8" x14ac:dyDescent="0.15">
      <c r="A75" s="1" t="s">
        <v>108</v>
      </c>
      <c r="B75" s="5">
        <v>14.75</v>
      </c>
      <c r="C75" s="6">
        <v>4572</v>
      </c>
      <c r="D75" s="5">
        <f t="shared" si="10"/>
        <v>309.96610169491527</v>
      </c>
      <c r="E75" s="7"/>
      <c r="F75" s="5">
        <v>15.75</v>
      </c>
      <c r="G75" s="6">
        <v>4620</v>
      </c>
      <c r="H75" s="5">
        <f t="shared" si="11"/>
        <v>293.33333333333331</v>
      </c>
    </row>
    <row r="76" spans="1:8" x14ac:dyDescent="0.15">
      <c r="A76" s="1" t="s">
        <v>110</v>
      </c>
      <c r="B76" s="5">
        <v>12.579999999999998</v>
      </c>
      <c r="C76" s="6">
        <v>1665</v>
      </c>
      <c r="D76" s="5">
        <f t="shared" si="10"/>
        <v>132.35294117647061</v>
      </c>
      <c r="E76" s="7"/>
      <c r="F76" s="5">
        <v>12.829999999999998</v>
      </c>
      <c r="G76" s="6">
        <v>1437</v>
      </c>
      <c r="H76" s="5">
        <f t="shared" si="11"/>
        <v>112.00311769290727</v>
      </c>
    </row>
    <row r="77" spans="1:8" x14ac:dyDescent="0.15">
      <c r="A77" s="1" t="s">
        <v>112</v>
      </c>
      <c r="B77" s="5">
        <v>11.83</v>
      </c>
      <c r="C77" s="6">
        <v>4380</v>
      </c>
      <c r="D77" s="5">
        <f t="shared" si="10"/>
        <v>370.24513947590873</v>
      </c>
      <c r="E77" s="7"/>
      <c r="F77" s="5">
        <v>11.58</v>
      </c>
      <c r="G77" s="6">
        <v>4366</v>
      </c>
      <c r="H77" s="5">
        <f t="shared" si="11"/>
        <v>377.0293609671848</v>
      </c>
    </row>
    <row r="78" spans="1:8" x14ac:dyDescent="0.15">
      <c r="A78" s="1" t="s">
        <v>114</v>
      </c>
      <c r="B78" s="5">
        <v>11.97</v>
      </c>
      <c r="C78" s="6">
        <v>2077</v>
      </c>
      <c r="D78" s="5">
        <f t="shared" si="10"/>
        <v>173.51712614870507</v>
      </c>
      <c r="E78" s="7"/>
      <c r="F78" s="5">
        <v>12.386666666666667</v>
      </c>
      <c r="G78" s="6">
        <v>2686</v>
      </c>
      <c r="H78" s="5">
        <f t="shared" si="11"/>
        <v>216.84607104413348</v>
      </c>
    </row>
    <row r="79" spans="1:8" x14ac:dyDescent="0.15">
      <c r="A79" s="1" t="s">
        <v>158</v>
      </c>
      <c r="B79" s="5">
        <v>0.33</v>
      </c>
      <c r="C79" s="6" t="s">
        <v>162</v>
      </c>
      <c r="D79" s="5" t="str">
        <f t="shared" si="10"/>
        <v>n/a</v>
      </c>
      <c r="E79" s="7"/>
      <c r="F79" s="5">
        <v>0.17</v>
      </c>
      <c r="G79" s="6">
        <v>0</v>
      </c>
      <c r="H79" s="5">
        <f t="shared" si="11"/>
        <v>0</v>
      </c>
    </row>
    <row r="80" spans="1:8" x14ac:dyDescent="0.15">
      <c r="A80" s="17" t="s">
        <v>117</v>
      </c>
      <c r="B80" s="18">
        <f>SUM(B72:B79)</f>
        <v>75.066666666666663</v>
      </c>
      <c r="C80" s="19">
        <f>SUM(C72:C79)</f>
        <v>15839</v>
      </c>
      <c r="D80" s="18">
        <f>IFERROR(C80/B80,"n/a")</f>
        <v>210.99911190053288</v>
      </c>
      <c r="E80" s="17"/>
      <c r="F80" s="18">
        <f>SUM(F72:F79)</f>
        <v>76.156666666666666</v>
      </c>
      <c r="G80" s="19">
        <f>SUM(G72:G79)</f>
        <v>16491</v>
      </c>
      <c r="H80" s="18">
        <f>IFERROR(G80/F80,"n/a")</f>
        <v>216.54046483126888</v>
      </c>
    </row>
    <row r="81" spans="1:8" x14ac:dyDescent="0.15">
      <c r="A81" s="1"/>
      <c r="B81" s="5"/>
      <c r="C81" s="6"/>
      <c r="D81" s="5"/>
      <c r="E81" s="7"/>
      <c r="F81" s="5"/>
      <c r="G81" s="6"/>
      <c r="H81" s="5"/>
    </row>
    <row r="82" spans="1:8" x14ac:dyDescent="0.15">
      <c r="A82" s="1"/>
      <c r="B82" s="5"/>
      <c r="C82" s="6"/>
      <c r="D82" s="5"/>
      <c r="E82" s="7"/>
      <c r="F82" s="5"/>
      <c r="G82" s="6"/>
      <c r="H82" s="5"/>
    </row>
    <row r="83" spans="1:8" x14ac:dyDescent="0.15">
      <c r="A83" s="17" t="s">
        <v>119</v>
      </c>
      <c r="B83" s="18">
        <v>45.314166666666665</v>
      </c>
      <c r="C83" s="19">
        <v>10060</v>
      </c>
      <c r="D83" s="18">
        <f>IFERROR(C83/B83,"n/a")</f>
        <v>222.00562737922283</v>
      </c>
      <c r="E83" s="17"/>
      <c r="F83" s="18">
        <v>46.647499999999994</v>
      </c>
      <c r="G83" s="19">
        <v>11305</v>
      </c>
      <c r="H83" s="18">
        <f>IFERROR(G83/F83,"n/a")</f>
        <v>242.34953641674264</v>
      </c>
    </row>
    <row r="84" spans="1:8" x14ac:dyDescent="0.15">
      <c r="A84" s="22"/>
      <c r="B84" s="23"/>
      <c r="C84" s="24"/>
      <c r="D84" s="23"/>
      <c r="E84" s="25"/>
      <c r="F84" s="23"/>
      <c r="G84" s="24"/>
      <c r="H84" s="23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121</v>
      </c>
      <c r="B86" s="18">
        <v>31.491666666666671</v>
      </c>
      <c r="C86" s="19">
        <v>4</v>
      </c>
      <c r="D86" s="18">
        <f>IFERROR(C86/B86,"n/a")</f>
        <v>0.12701772955808413</v>
      </c>
      <c r="E86" s="17"/>
      <c r="F86" s="18">
        <v>33.991666666666667</v>
      </c>
      <c r="G86" s="19">
        <v>8</v>
      </c>
      <c r="H86" s="18">
        <f>IFERROR(G86/F86,"n/a")</f>
        <v>0.2353518019122334</v>
      </c>
    </row>
    <row r="87" spans="1:8" x14ac:dyDescent="0.15">
      <c r="A87" s="1"/>
      <c r="B87" s="5"/>
      <c r="C87" s="6"/>
      <c r="D87" s="5"/>
      <c r="E87" s="7"/>
      <c r="F87" s="5"/>
      <c r="G87" s="6"/>
      <c r="H87" s="5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5" t="s">
        <v>123</v>
      </c>
      <c r="B89" s="5"/>
      <c r="C89" s="6"/>
      <c r="D89" s="5"/>
      <c r="E89" s="12"/>
      <c r="F89" s="5"/>
      <c r="G89" s="6"/>
      <c r="H89" s="5"/>
    </row>
    <row r="90" spans="1:8" x14ac:dyDescent="0.15">
      <c r="A90" s="1" t="s">
        <v>151</v>
      </c>
      <c r="B90" s="5">
        <v>17.399999999999999</v>
      </c>
      <c r="C90" s="6">
        <v>1649</v>
      </c>
      <c r="D90" s="5">
        <f>IFERROR(C90/B90,"n/a")</f>
        <v>94.77011494252875</v>
      </c>
      <c r="E90" s="7"/>
      <c r="F90" s="5">
        <v>17.399999999999999</v>
      </c>
      <c r="G90" s="6">
        <v>1821</v>
      </c>
      <c r="H90" s="5">
        <f>IFERROR(G90/F90,"n/a")</f>
        <v>104.65517241379311</v>
      </c>
    </row>
    <row r="91" spans="1:8" x14ac:dyDescent="0.15">
      <c r="A91" s="1" t="s">
        <v>150</v>
      </c>
      <c r="B91" s="5">
        <v>5.65</v>
      </c>
      <c r="C91" s="6">
        <v>3</v>
      </c>
      <c r="D91" s="5">
        <f t="shared" ref="D91:D93" si="12">IFERROR(C91/B91,"n/a")</f>
        <v>0.53097345132743357</v>
      </c>
      <c r="E91" s="7"/>
      <c r="F91" s="5">
        <v>5.65</v>
      </c>
      <c r="G91" s="6">
        <v>3</v>
      </c>
      <c r="H91" s="5">
        <f t="shared" ref="H91:H93" si="13">IFERROR(G91/F91,"n/a")</f>
        <v>0.53097345132743357</v>
      </c>
    </row>
    <row r="92" spans="1:8" x14ac:dyDescent="0.15">
      <c r="A92" s="1" t="s">
        <v>126</v>
      </c>
      <c r="B92" s="5">
        <v>8.66</v>
      </c>
      <c r="C92" s="6">
        <v>827</v>
      </c>
      <c r="D92" s="5">
        <f t="shared" si="12"/>
        <v>95.496535796766736</v>
      </c>
      <c r="E92" s="7"/>
      <c r="F92" s="5">
        <v>7.83</v>
      </c>
      <c r="G92" s="6">
        <v>691</v>
      </c>
      <c r="H92" s="5">
        <f t="shared" si="13"/>
        <v>88.250319284802046</v>
      </c>
    </row>
    <row r="93" spans="1:8" x14ac:dyDescent="0.15">
      <c r="A93" s="1" t="s">
        <v>128</v>
      </c>
      <c r="B93" s="5">
        <v>35.08</v>
      </c>
      <c r="C93" s="6">
        <v>2435</v>
      </c>
      <c r="D93" s="5">
        <f t="shared" si="12"/>
        <v>69.412770809578106</v>
      </c>
      <c r="E93" s="7"/>
      <c r="F93" s="5">
        <v>25.083333333333332</v>
      </c>
      <c r="G93" s="6">
        <v>2420</v>
      </c>
      <c r="H93" s="5">
        <f t="shared" si="13"/>
        <v>96.478405315614623</v>
      </c>
    </row>
    <row r="94" spans="1:8" x14ac:dyDescent="0.15">
      <c r="A94" s="17" t="s">
        <v>130</v>
      </c>
      <c r="B94" s="18">
        <f>SUM(B90:B93)</f>
        <v>66.789999999999992</v>
      </c>
      <c r="C94" s="19">
        <f>SUM(C90:C93)</f>
        <v>4914</v>
      </c>
      <c r="D94" s="18">
        <f>IFERROR(C94/B94,"n/a")</f>
        <v>73.573888306632739</v>
      </c>
      <c r="E94" s="17"/>
      <c r="F94" s="18">
        <f>SUM(F90:F93)</f>
        <v>55.963333333333324</v>
      </c>
      <c r="G94" s="19">
        <f>SUM(G90:G93)</f>
        <v>4935</v>
      </c>
      <c r="H94" s="18">
        <f>IFERROR(G94/F94,"n/a")</f>
        <v>88.182738697957006</v>
      </c>
    </row>
    <row r="95" spans="1:8" x14ac:dyDescent="0.15">
      <c r="A95" s="1"/>
      <c r="B95" s="5"/>
      <c r="C95" s="6"/>
      <c r="D95" s="5"/>
      <c r="E95" s="7"/>
      <c r="F95" s="5"/>
      <c r="G95" s="6"/>
      <c r="H95" s="5"/>
    </row>
    <row r="96" spans="1:8" x14ac:dyDescent="0.15">
      <c r="A96" s="1"/>
      <c r="B96" s="5"/>
      <c r="C96" s="6"/>
      <c r="D96" s="5"/>
      <c r="E96" s="7"/>
      <c r="F96" s="5"/>
      <c r="G96" s="6"/>
      <c r="H96" s="5"/>
    </row>
    <row r="97" spans="1:8" x14ac:dyDescent="0.15">
      <c r="A97" s="15" t="s">
        <v>132</v>
      </c>
      <c r="B97" s="5"/>
      <c r="C97" s="6"/>
      <c r="D97" s="5"/>
      <c r="E97" s="12"/>
      <c r="F97" s="5"/>
      <c r="G97" s="6"/>
      <c r="H97" s="5"/>
    </row>
    <row r="98" spans="1:8" x14ac:dyDescent="0.15">
      <c r="A98" s="1" t="s">
        <v>133</v>
      </c>
      <c r="B98" s="35">
        <v>1.6666666666666667</v>
      </c>
      <c r="C98" s="6">
        <v>886</v>
      </c>
      <c r="D98" s="5">
        <f>IFERROR(C98/B98,"n/a")</f>
        <v>531.6</v>
      </c>
      <c r="E98" s="7"/>
      <c r="F98" s="5">
        <v>1.5</v>
      </c>
      <c r="G98" s="6">
        <v>624</v>
      </c>
      <c r="H98" s="5">
        <f>IFERROR(G98/F98,"n/a")</f>
        <v>416</v>
      </c>
    </row>
    <row r="99" spans="1:8" x14ac:dyDescent="0.15">
      <c r="A99" s="1" t="s">
        <v>135</v>
      </c>
      <c r="B99" s="5">
        <v>3.2199999999999998</v>
      </c>
      <c r="C99" s="6">
        <v>1525</v>
      </c>
      <c r="D99" s="5">
        <f t="shared" ref="D99:D104" si="14">IFERROR(C99/B99,"n/a")</f>
        <v>473.60248447204975</v>
      </c>
      <c r="E99" s="7"/>
      <c r="F99" s="5">
        <v>4.8866666666666667</v>
      </c>
      <c r="G99" s="6">
        <v>1681</v>
      </c>
      <c r="H99" s="5">
        <f t="shared" ref="H99:H104" si="15">IFERROR(G99/F99,"n/a")</f>
        <v>343.99727148703954</v>
      </c>
    </row>
    <row r="100" spans="1:8" x14ac:dyDescent="0.15">
      <c r="A100" s="1" t="s">
        <v>137</v>
      </c>
      <c r="B100" s="5">
        <v>4.75</v>
      </c>
      <c r="C100" s="6">
        <v>1716</v>
      </c>
      <c r="D100" s="5">
        <f t="shared" si="14"/>
        <v>361.26315789473682</v>
      </c>
      <c r="E100" s="7"/>
      <c r="F100" s="5">
        <v>3.75</v>
      </c>
      <c r="G100" s="6">
        <v>276</v>
      </c>
      <c r="H100" s="5">
        <f t="shared" si="15"/>
        <v>73.599999999999994</v>
      </c>
    </row>
    <row r="101" spans="1:8" x14ac:dyDescent="0.15">
      <c r="A101" s="1" t="s">
        <v>139</v>
      </c>
      <c r="B101" s="5">
        <v>0.25</v>
      </c>
      <c r="C101" s="6">
        <v>108</v>
      </c>
      <c r="D101" s="5">
        <f t="shared" si="14"/>
        <v>432</v>
      </c>
      <c r="E101" s="7"/>
      <c r="F101" s="5">
        <v>0</v>
      </c>
      <c r="G101" s="6">
        <v>0</v>
      </c>
      <c r="H101" s="5" t="str">
        <f t="shared" si="15"/>
        <v>n/a</v>
      </c>
    </row>
    <row r="102" spans="1:8" x14ac:dyDescent="0.15">
      <c r="A102" s="1" t="s">
        <v>152</v>
      </c>
      <c r="B102" s="5">
        <v>0.5</v>
      </c>
      <c r="C102" s="6">
        <v>1092</v>
      </c>
      <c r="D102" s="5">
        <f t="shared" si="14"/>
        <v>2184</v>
      </c>
      <c r="E102" s="7"/>
      <c r="F102" s="5">
        <v>0.5</v>
      </c>
      <c r="G102" s="6">
        <v>1884</v>
      </c>
      <c r="H102" s="5">
        <f t="shared" si="15"/>
        <v>3768</v>
      </c>
    </row>
    <row r="103" spans="1:8" x14ac:dyDescent="0.15">
      <c r="A103" s="1" t="s">
        <v>154</v>
      </c>
      <c r="B103" s="5">
        <v>0.03</v>
      </c>
      <c r="C103" s="6" t="s">
        <v>162</v>
      </c>
      <c r="D103" s="5" t="str">
        <f t="shared" si="14"/>
        <v>n/a</v>
      </c>
      <c r="E103" s="7"/>
      <c r="F103" s="5">
        <v>0.03</v>
      </c>
      <c r="G103" s="6">
        <v>0</v>
      </c>
      <c r="H103" s="5">
        <f t="shared" si="15"/>
        <v>0</v>
      </c>
    </row>
    <row r="104" spans="1:8" x14ac:dyDescent="0.15">
      <c r="A104" s="1" t="s">
        <v>155</v>
      </c>
      <c r="B104" s="5">
        <v>12.48</v>
      </c>
      <c r="C104" s="6" t="s">
        <v>162</v>
      </c>
      <c r="D104" s="5" t="str">
        <f t="shared" si="14"/>
        <v>n/a</v>
      </c>
      <c r="E104" s="7"/>
      <c r="F104" s="5">
        <v>12.48</v>
      </c>
      <c r="G104" s="6">
        <v>0</v>
      </c>
      <c r="H104" s="5">
        <f t="shared" si="15"/>
        <v>0</v>
      </c>
    </row>
    <row r="105" spans="1:8" x14ac:dyDescent="0.15">
      <c r="A105" s="17" t="s">
        <v>142</v>
      </c>
      <c r="B105" s="18">
        <f>SUM(B98:B104)</f>
        <v>22.896666666666668</v>
      </c>
      <c r="C105" s="19">
        <f>SUM(C98:C104)</f>
        <v>5327</v>
      </c>
      <c r="D105" s="18">
        <f>IFERROR(C105/B105,"n/a")</f>
        <v>232.65395254039888</v>
      </c>
      <c r="E105" s="17"/>
      <c r="F105" s="18">
        <f>SUM(F98:F104)</f>
        <v>23.146666666666668</v>
      </c>
      <c r="G105" s="19">
        <f>SUM(G98:G104)</f>
        <v>4465</v>
      </c>
      <c r="H105" s="18">
        <f>IFERROR(G105/F105,"n/a")</f>
        <v>192.9003456221198</v>
      </c>
    </row>
    <row r="106" spans="1:8" x14ac:dyDescent="0.15">
      <c r="A106" s="1"/>
      <c r="B106" s="5"/>
      <c r="C106" s="6"/>
      <c r="D106" s="5"/>
      <c r="E106" s="7"/>
      <c r="F106" s="23"/>
      <c r="G106" s="6"/>
      <c r="H106" s="5"/>
    </row>
    <row r="107" spans="1:8" x14ac:dyDescent="0.15">
      <c r="A107" s="1"/>
      <c r="B107" s="5"/>
      <c r="C107" s="6"/>
      <c r="D107" s="5"/>
      <c r="E107" s="7"/>
      <c r="F107" s="5"/>
      <c r="G107" s="6"/>
      <c r="H107" s="5"/>
    </row>
    <row r="108" spans="1:8" x14ac:dyDescent="0.15">
      <c r="A108" s="17" t="s">
        <v>145</v>
      </c>
      <c r="B108" s="36">
        <f>B105+B94+B86+B83+B80+B68+B61+B52+B42+B39</f>
        <v>1092.3202666666666</v>
      </c>
      <c r="C108" s="19">
        <f>C105+C94+C86+C83+C80+C68+C61+C52+C42+C39</f>
        <v>250556</v>
      </c>
      <c r="D108" s="18">
        <f>IFERROR(C108/B108,"n/a")</f>
        <v>229.37961296332873</v>
      </c>
      <c r="E108" s="17"/>
      <c r="F108" s="36">
        <f>F105+F94+F86+F83+F80+F68+F61+F52+F42+F39</f>
        <v>1069.336933333333</v>
      </c>
      <c r="G108" s="19">
        <f>G105+G94+G86+G83+G80+G68+G61+G52+G42+G39</f>
        <v>231998</v>
      </c>
      <c r="H108" s="18">
        <f>IFERROR(G108/F108,"n/a")</f>
        <v>216.95500526369804</v>
      </c>
    </row>
  </sheetData>
  <sheetProtection algorithmName="SHA-512" hashValue="Nm9T0C3JV6rbifKEI1HzHyJt+b3sTBLe1HJpxogC6iSwvy4JvHsI+kPY5OUoPKQkC0/EvdPysZrOz+CE9XcDeQ==" saltValue="JgeJDuAC5Lk+DmDqAnPhiw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2:C72 A98:A100 E13:E35 E72 E98:E100 E90:E91 E103:E104 A103:A104 A90:D93 G103:G104 G90:G91 G98:G100 G72 G12:G35 C103:C104 C98:C100 A12:A35 C18:C35 C13:C16 C12:E12">
    <cfRule type="expression" dxfId="95" priority="57">
      <formula>MOD(ROW(),2)=0</formula>
    </cfRule>
  </conditionalFormatting>
  <conditionalFormatting sqref="A46:C51 E46:E51 G46:G51">
    <cfRule type="expression" dxfId="94" priority="56">
      <formula>MOD(ROW(),2)=0</formula>
    </cfRule>
  </conditionalFormatting>
  <conditionalFormatting sqref="A60:B60 E56:E60 A56:A59 G56:G60">
    <cfRule type="expression" dxfId="93" priority="55">
      <formula>MOD(ROW(),2)=0</formula>
    </cfRule>
  </conditionalFormatting>
  <conditionalFormatting sqref="A65:B67 E65:E67 G65:G67">
    <cfRule type="expression" dxfId="92" priority="54">
      <formula>MOD(ROW(),2)=0</formula>
    </cfRule>
  </conditionalFormatting>
  <conditionalFormatting sqref="A73:C79 E73:E79 G73:G79">
    <cfRule type="expression" dxfId="91" priority="53">
      <formula>MOD(ROW(),2)=0</formula>
    </cfRule>
  </conditionalFormatting>
  <conditionalFormatting sqref="E92:E93 G92:G93">
    <cfRule type="expression" dxfId="90" priority="52">
      <formula>MOD(ROW(),2)=0</formula>
    </cfRule>
  </conditionalFormatting>
  <conditionalFormatting sqref="C56:C60">
    <cfRule type="expression" dxfId="89" priority="51">
      <formula>MOD(ROW(),2)=0</formula>
    </cfRule>
  </conditionalFormatting>
  <conditionalFormatting sqref="C65:C67">
    <cfRule type="expression" dxfId="88" priority="50">
      <formula>MOD(ROW(),2)=0</formula>
    </cfRule>
  </conditionalFormatting>
  <conditionalFormatting sqref="D46:D51">
    <cfRule type="expression" dxfId="87" priority="49">
      <formula>MOD(ROW(),2)=0</formula>
    </cfRule>
  </conditionalFormatting>
  <conditionalFormatting sqref="D56:D60">
    <cfRule type="expression" dxfId="86" priority="48">
      <formula>MOD(ROW(),2)=0</formula>
    </cfRule>
  </conditionalFormatting>
  <conditionalFormatting sqref="D65:D67">
    <cfRule type="expression" dxfId="85" priority="47">
      <formula>MOD(ROW(),2)=0</formula>
    </cfRule>
  </conditionalFormatting>
  <conditionalFormatting sqref="D98:D104">
    <cfRule type="expression" dxfId="84" priority="45">
      <formula>MOD(ROW(),2)=0</formula>
    </cfRule>
  </conditionalFormatting>
  <conditionalFormatting sqref="D72:D79">
    <cfRule type="expression" dxfId="83" priority="46">
      <formula>MOD(ROW(),2)=0</formula>
    </cfRule>
  </conditionalFormatting>
  <conditionalFormatting sqref="E101:E102 A101:A102 G101:G102 C101:C102">
    <cfRule type="expression" dxfId="82" priority="44">
      <formula>MOD(ROW(),2)=0</formula>
    </cfRule>
  </conditionalFormatting>
  <conditionalFormatting sqref="D37 D13:D35">
    <cfRule type="expression" dxfId="81" priority="43">
      <formula>MOD(ROW(),2)=0</formula>
    </cfRule>
  </conditionalFormatting>
  <conditionalFormatting sqref="H12 H90:H93">
    <cfRule type="expression" dxfId="80" priority="42">
      <formula>MOD(ROW(),2)=0</formula>
    </cfRule>
  </conditionalFormatting>
  <conditionalFormatting sqref="H46:H51">
    <cfRule type="expression" dxfId="79" priority="41">
      <formula>MOD(ROW(),2)=0</formula>
    </cfRule>
  </conditionalFormatting>
  <conditionalFormatting sqref="H56:H60">
    <cfRule type="expression" dxfId="78" priority="40">
      <formula>MOD(ROW(),2)=0</formula>
    </cfRule>
  </conditionalFormatting>
  <conditionalFormatting sqref="H65:H67">
    <cfRule type="expression" dxfId="77" priority="39">
      <formula>MOD(ROW(),2)=0</formula>
    </cfRule>
  </conditionalFormatting>
  <conditionalFormatting sqref="H98:H104">
    <cfRule type="expression" dxfId="76" priority="37">
      <formula>MOD(ROW(),2)=0</formula>
    </cfRule>
  </conditionalFormatting>
  <conditionalFormatting sqref="H72:H79">
    <cfRule type="expression" dxfId="75" priority="38">
      <formula>MOD(ROW(),2)=0</formula>
    </cfRule>
  </conditionalFormatting>
  <conditionalFormatting sqref="H13:H35 H37">
    <cfRule type="expression" dxfId="74" priority="36">
      <formula>MOD(ROW(),2)=0</formula>
    </cfRule>
  </conditionalFormatting>
  <conditionalFormatting sqref="A38 E38 G38 C38">
    <cfRule type="expression" dxfId="73" priority="35">
      <formula>MOD(ROW(),2)=0</formula>
    </cfRule>
  </conditionalFormatting>
  <conditionalFormatting sqref="D38">
    <cfRule type="expression" dxfId="72" priority="34">
      <formula>MOD(ROW(),2)=0</formula>
    </cfRule>
  </conditionalFormatting>
  <conditionalFormatting sqref="H38">
    <cfRule type="expression" dxfId="71" priority="33">
      <formula>MOD(ROW(),2)=0</formula>
    </cfRule>
  </conditionalFormatting>
  <conditionalFormatting sqref="A36:C36 E36 G36">
    <cfRule type="expression" dxfId="70" priority="32">
      <formula>MOD(ROW(),2)=0</formula>
    </cfRule>
  </conditionalFormatting>
  <conditionalFormatting sqref="D36">
    <cfRule type="expression" dxfId="69" priority="31">
      <formula>MOD(ROW(),2)=0</formula>
    </cfRule>
  </conditionalFormatting>
  <conditionalFormatting sqref="H36">
    <cfRule type="expression" dxfId="68" priority="30">
      <formula>MOD(ROW(),2)=0</formula>
    </cfRule>
  </conditionalFormatting>
  <conditionalFormatting sqref="F12:F35 F72 F98:F100 F90:F91 F103:F104">
    <cfRule type="expression" dxfId="67" priority="20">
      <formula>MOD(ROW(),2)=0</formula>
    </cfRule>
  </conditionalFormatting>
  <conditionalFormatting sqref="F46:F51">
    <cfRule type="expression" dxfId="66" priority="19">
      <formula>MOD(ROW(),2)=0</formula>
    </cfRule>
  </conditionalFormatting>
  <conditionalFormatting sqref="F56:F59">
    <cfRule type="expression" dxfId="65" priority="18">
      <formula>MOD(ROW(),2)=0</formula>
    </cfRule>
  </conditionalFormatting>
  <conditionalFormatting sqref="F65:F67">
    <cfRule type="expression" dxfId="64" priority="17">
      <formula>MOD(ROW(),2)=0</formula>
    </cfRule>
  </conditionalFormatting>
  <conditionalFormatting sqref="F73:F78">
    <cfRule type="expression" dxfId="63" priority="16">
      <formula>MOD(ROW(),2)=0</formula>
    </cfRule>
  </conditionalFormatting>
  <conditionalFormatting sqref="F92:F93">
    <cfRule type="expression" dxfId="62" priority="15">
      <formula>MOD(ROW(),2)=0</formula>
    </cfRule>
  </conditionalFormatting>
  <conditionalFormatting sqref="F101:F102">
    <cfRule type="expression" dxfId="61" priority="14">
      <formula>MOD(ROW(),2)=0</formula>
    </cfRule>
  </conditionalFormatting>
  <conditionalFormatting sqref="F38">
    <cfRule type="expression" dxfId="60" priority="13">
      <formula>MOD(ROW(),2)=0</formula>
    </cfRule>
  </conditionalFormatting>
  <conditionalFormatting sqref="F36">
    <cfRule type="expression" dxfId="59" priority="12">
      <formula>MOD(ROW(),2)=0</formula>
    </cfRule>
  </conditionalFormatting>
  <conditionalFormatting sqref="C17">
    <cfRule type="expression" dxfId="58" priority="9">
      <formula>MOD(ROW(),2)=0</formula>
    </cfRule>
  </conditionalFormatting>
  <conditionalFormatting sqref="B12:B35">
    <cfRule type="expression" dxfId="57" priority="8">
      <formula>MOD(ROW(),2)=0</formula>
    </cfRule>
  </conditionalFormatting>
  <conditionalFormatting sqref="B38">
    <cfRule type="expression" dxfId="56" priority="7">
      <formula>MOD(ROW(),2)=0</formula>
    </cfRule>
  </conditionalFormatting>
  <conditionalFormatting sqref="B56:B59">
    <cfRule type="expression" dxfId="55" priority="6">
      <formula>MOD(ROW(),2)=0</formula>
    </cfRule>
  </conditionalFormatting>
  <conditionalFormatting sqref="B59">
    <cfRule type="expression" dxfId="54" priority="5">
      <formula>MOD(ROW(),2)=0</formula>
    </cfRule>
  </conditionalFormatting>
  <conditionalFormatting sqref="B98:B100 B103:B104">
    <cfRule type="expression" dxfId="53" priority="4">
      <formula>MOD(ROW(),2)=0</formula>
    </cfRule>
  </conditionalFormatting>
  <conditionalFormatting sqref="B101:B102">
    <cfRule type="expression" dxfId="52" priority="3">
      <formula>MOD(ROW(),2)=0</formula>
    </cfRule>
  </conditionalFormatting>
  <conditionalFormatting sqref="F79">
    <cfRule type="expression" dxfId="51" priority="2">
      <formula>MOD(ROW(),2)=0</formula>
    </cfRule>
  </conditionalFormatting>
  <conditionalFormatting sqref="F60">
    <cfRule type="expression" dxfId="50" priority="1">
      <formula>MOD(ROW(),2)=0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H34" sqref="H34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15">
      <c r="A2" s="41" t="s">
        <v>157</v>
      </c>
      <c r="B2" s="41"/>
      <c r="C2" s="41"/>
      <c r="D2" s="41"/>
      <c r="E2" s="41"/>
      <c r="F2" s="41"/>
      <c r="G2" s="41"/>
      <c r="H2" s="41"/>
    </row>
    <row r="3" spans="1:8" x14ac:dyDescent="0.15">
      <c r="A3" s="41" t="s">
        <v>159</v>
      </c>
      <c r="B3" s="41"/>
      <c r="C3" s="41"/>
      <c r="D3" s="41"/>
      <c r="E3" s="41"/>
      <c r="F3" s="41"/>
      <c r="G3" s="41"/>
      <c r="H3" s="41"/>
    </row>
    <row r="4" spans="1:8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2" t="s">
        <v>160</v>
      </c>
      <c r="C7" s="43"/>
      <c r="D7" s="43"/>
      <c r="E7" s="9"/>
      <c r="F7" s="42" t="s">
        <v>161</v>
      </c>
      <c r="G7" s="43"/>
      <c r="H7" s="43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</v>
      </c>
      <c r="C12" s="6">
        <v>0</v>
      </c>
      <c r="D12" s="5">
        <f>IFERROR(C12/B12,"n/a")</f>
        <v>0</v>
      </c>
      <c r="E12" s="7"/>
      <c r="F12" s="5">
        <v>1</v>
      </c>
      <c r="G12" s="6">
        <v>0</v>
      </c>
      <c r="H12" s="5">
        <f>IFERROR(G12/F12,"n/a")</f>
        <v>0</v>
      </c>
    </row>
    <row r="13" spans="1:8" x14ac:dyDescent="0.15">
      <c r="A13" s="1" t="s">
        <v>14</v>
      </c>
      <c r="B13" s="5">
        <v>5.71</v>
      </c>
      <c r="C13" s="6">
        <v>0</v>
      </c>
      <c r="D13" s="5">
        <f t="shared" ref="D13:D38" si="0">IFERROR(C13/B13,"n/a")</f>
        <v>0</v>
      </c>
      <c r="E13" s="7"/>
      <c r="F13" s="5">
        <v>5.96</v>
      </c>
      <c r="G13" s="6">
        <v>0</v>
      </c>
      <c r="H13" s="5">
        <f t="shared" ref="H13:H38" si="1">IFERROR(G13/F13,"n/a")</f>
        <v>0</v>
      </c>
    </row>
    <row r="14" spans="1:8" x14ac:dyDescent="0.15">
      <c r="A14" s="1" t="s">
        <v>16</v>
      </c>
      <c r="B14" s="5">
        <v>21.560000000000002</v>
      </c>
      <c r="C14" s="6">
        <v>92</v>
      </c>
      <c r="D14" s="5">
        <f t="shared" si="0"/>
        <v>4.2671614100185522</v>
      </c>
      <c r="E14" s="7"/>
      <c r="F14" s="5">
        <v>22.310000000000002</v>
      </c>
      <c r="G14" s="6">
        <v>90</v>
      </c>
      <c r="H14" s="5">
        <f t="shared" si="1"/>
        <v>4.0340654415060504</v>
      </c>
    </row>
    <row r="15" spans="1:8" x14ac:dyDescent="0.15">
      <c r="A15" s="1" t="s">
        <v>19</v>
      </c>
      <c r="B15" s="5">
        <v>32.943333333333335</v>
      </c>
      <c r="C15" s="6">
        <v>379</v>
      </c>
      <c r="D15" s="5">
        <f t="shared" si="0"/>
        <v>11.50460386522311</v>
      </c>
      <c r="E15" s="7"/>
      <c r="F15" s="5">
        <v>33.193333333333335</v>
      </c>
      <c r="G15" s="6">
        <v>353</v>
      </c>
      <c r="H15" s="5">
        <f t="shared" si="1"/>
        <v>10.634665595501104</v>
      </c>
    </row>
    <row r="16" spans="1:8" x14ac:dyDescent="0.15">
      <c r="A16" s="1" t="s">
        <v>21</v>
      </c>
      <c r="B16" s="5">
        <v>24.036666666666669</v>
      </c>
      <c r="C16" s="6">
        <v>537</v>
      </c>
      <c r="D16" s="5">
        <f t="shared" si="0"/>
        <v>22.340868118152819</v>
      </c>
      <c r="E16" s="7"/>
      <c r="F16" s="5">
        <v>24.286666666666669</v>
      </c>
      <c r="G16" s="6">
        <v>542</v>
      </c>
      <c r="H16" s="5">
        <f t="shared" si="1"/>
        <v>22.31677189129838</v>
      </c>
    </row>
    <row r="17" spans="1:8" x14ac:dyDescent="0.15">
      <c r="A17" s="1" t="s">
        <v>23</v>
      </c>
      <c r="B17" s="5">
        <v>5.79</v>
      </c>
      <c r="C17" s="6">
        <v>0</v>
      </c>
      <c r="D17" s="5">
        <f t="shared" si="0"/>
        <v>0</v>
      </c>
      <c r="E17" s="7"/>
      <c r="F17" s="5">
        <v>5.79</v>
      </c>
      <c r="G17" s="6">
        <v>0</v>
      </c>
      <c r="H17" s="5">
        <f t="shared" si="1"/>
        <v>0</v>
      </c>
    </row>
    <row r="18" spans="1:8" x14ac:dyDescent="0.15">
      <c r="A18" s="1" t="s">
        <v>25</v>
      </c>
      <c r="B18" s="5">
        <v>19.34</v>
      </c>
      <c r="C18" s="6">
        <v>181</v>
      </c>
      <c r="D18" s="5">
        <f t="shared" si="0"/>
        <v>9.358841778697002</v>
      </c>
      <c r="E18" s="7"/>
      <c r="F18" s="5">
        <v>20.34</v>
      </c>
      <c r="G18" s="6">
        <v>154</v>
      </c>
      <c r="H18" s="5">
        <f t="shared" si="1"/>
        <v>7.5712881022615539</v>
      </c>
    </row>
    <row r="19" spans="1:8" x14ac:dyDescent="0.15">
      <c r="A19" s="1" t="s">
        <v>27</v>
      </c>
      <c r="B19" s="5">
        <v>51.081800000000008</v>
      </c>
      <c r="C19" s="6">
        <v>651</v>
      </c>
      <c r="D19" s="5">
        <f t="shared" si="0"/>
        <v>12.744265080713676</v>
      </c>
      <c r="E19" s="7"/>
      <c r="F19" s="5">
        <v>50.581800000000008</v>
      </c>
      <c r="G19" s="6">
        <v>624</v>
      </c>
      <c r="H19" s="5">
        <f t="shared" si="1"/>
        <v>12.336453032513669</v>
      </c>
    </row>
    <row r="20" spans="1:8" x14ac:dyDescent="0.15">
      <c r="A20" s="1" t="s">
        <v>29</v>
      </c>
      <c r="B20" s="5">
        <v>36.270000000000003</v>
      </c>
      <c r="C20" s="6">
        <v>450</v>
      </c>
      <c r="D20" s="5">
        <f t="shared" si="0"/>
        <v>12.406947890818858</v>
      </c>
      <c r="E20" s="7"/>
      <c r="F20" s="5">
        <v>36.520000000000003</v>
      </c>
      <c r="G20" s="6">
        <v>483</v>
      </c>
      <c r="H20" s="5">
        <f t="shared" si="1"/>
        <v>13.225629791894852</v>
      </c>
    </row>
    <row r="21" spans="1:8" x14ac:dyDescent="0.15">
      <c r="A21" s="1" t="s">
        <v>31</v>
      </c>
      <c r="B21" s="5">
        <v>38.180000000000007</v>
      </c>
      <c r="C21" s="6">
        <v>234</v>
      </c>
      <c r="D21" s="5">
        <f t="shared" si="0"/>
        <v>6.1288632792037703</v>
      </c>
      <c r="E21" s="7"/>
      <c r="F21" s="5">
        <v>35.680000000000007</v>
      </c>
      <c r="G21" s="6">
        <v>272</v>
      </c>
      <c r="H21" s="5">
        <f t="shared" si="1"/>
        <v>7.6233183856502231</v>
      </c>
    </row>
    <row r="22" spans="1:8" x14ac:dyDescent="0.15">
      <c r="A22" s="1" t="s">
        <v>33</v>
      </c>
      <c r="B22" s="5">
        <v>3.1666666666666665</v>
      </c>
      <c r="C22" s="6">
        <v>0</v>
      </c>
      <c r="D22" s="5">
        <f t="shared" si="0"/>
        <v>0</v>
      </c>
      <c r="E22" s="7"/>
      <c r="F22" s="5">
        <v>3.4166666666666665</v>
      </c>
      <c r="G22" s="6">
        <v>0</v>
      </c>
      <c r="H22" s="5">
        <f t="shared" si="1"/>
        <v>0</v>
      </c>
    </row>
    <row r="23" spans="1:8" x14ac:dyDescent="0.15">
      <c r="A23" s="1" t="s">
        <v>35</v>
      </c>
      <c r="B23" s="5">
        <v>68.509999999999991</v>
      </c>
      <c r="C23" s="6">
        <v>478</v>
      </c>
      <c r="D23" s="5">
        <f t="shared" si="0"/>
        <v>6.9770836374251939</v>
      </c>
      <c r="E23" s="7"/>
      <c r="F23" s="5">
        <v>66.926666666666662</v>
      </c>
      <c r="G23" s="6">
        <v>468</v>
      </c>
      <c r="H23" s="5">
        <f t="shared" si="1"/>
        <v>6.9927283593983471</v>
      </c>
    </row>
    <row r="24" spans="1:8" x14ac:dyDescent="0.15">
      <c r="A24" s="1" t="s">
        <v>37</v>
      </c>
      <c r="B24" s="5">
        <v>32.956666666666663</v>
      </c>
      <c r="C24" s="6">
        <v>351</v>
      </c>
      <c r="D24" s="5">
        <f t="shared" si="0"/>
        <v>10.650348943056541</v>
      </c>
      <c r="E24" s="7"/>
      <c r="F24" s="5">
        <v>33.373333333333328</v>
      </c>
      <c r="G24" s="6">
        <v>392</v>
      </c>
      <c r="H24" s="5">
        <f t="shared" si="1"/>
        <v>11.745904914103079</v>
      </c>
    </row>
    <row r="25" spans="1:8" x14ac:dyDescent="0.15">
      <c r="A25" s="1" t="s">
        <v>39</v>
      </c>
      <c r="B25" s="5">
        <v>2.5</v>
      </c>
      <c r="C25" s="6">
        <v>0</v>
      </c>
      <c r="D25" s="5">
        <f t="shared" si="0"/>
        <v>0</v>
      </c>
      <c r="E25" s="7"/>
      <c r="F25" s="5">
        <v>2.0833333333333335</v>
      </c>
      <c r="G25" s="6">
        <v>0</v>
      </c>
      <c r="H25" s="5">
        <f t="shared" si="1"/>
        <v>0</v>
      </c>
    </row>
    <row r="26" spans="1:8" x14ac:dyDescent="0.15">
      <c r="A26" s="1" t="s">
        <v>41</v>
      </c>
      <c r="B26" s="5">
        <v>16.25</v>
      </c>
      <c r="C26" s="6">
        <v>75</v>
      </c>
      <c r="D26" s="5">
        <f t="shared" si="0"/>
        <v>4.615384615384615</v>
      </c>
      <c r="E26" s="7"/>
      <c r="F26" s="5">
        <v>17.25</v>
      </c>
      <c r="G26" s="6">
        <v>75</v>
      </c>
      <c r="H26" s="5">
        <f t="shared" si="1"/>
        <v>4.3478260869565215</v>
      </c>
    </row>
    <row r="27" spans="1:8" x14ac:dyDescent="0.15">
      <c r="A27" s="1" t="s">
        <v>43</v>
      </c>
      <c r="B27" s="5">
        <v>22.486666666666668</v>
      </c>
      <c r="C27" s="6">
        <v>407</v>
      </c>
      <c r="D27" s="5">
        <f t="shared" si="0"/>
        <v>18.09961458642158</v>
      </c>
      <c r="E27" s="7"/>
      <c r="F27" s="5">
        <v>22.07</v>
      </c>
      <c r="G27" s="6">
        <v>401</v>
      </c>
      <c r="H27" s="5">
        <f t="shared" si="1"/>
        <v>18.169460806524693</v>
      </c>
    </row>
    <row r="28" spans="1:8" x14ac:dyDescent="0.15">
      <c r="A28" s="1" t="s">
        <v>45</v>
      </c>
      <c r="B28" s="5">
        <v>20.689199999999996</v>
      </c>
      <c r="C28" s="6">
        <v>237</v>
      </c>
      <c r="D28" s="5">
        <f t="shared" si="0"/>
        <v>11.455252015544344</v>
      </c>
      <c r="E28" s="7"/>
      <c r="F28" s="5">
        <v>20.939199999999996</v>
      </c>
      <c r="G28" s="6">
        <v>216</v>
      </c>
      <c r="H28" s="5">
        <f t="shared" si="1"/>
        <v>10.315580346909149</v>
      </c>
    </row>
    <row r="29" spans="1:8" x14ac:dyDescent="0.15">
      <c r="A29" s="1" t="s">
        <v>47</v>
      </c>
      <c r="B29" s="5">
        <v>29.535</v>
      </c>
      <c r="C29" s="6">
        <v>613</v>
      </c>
      <c r="D29" s="5">
        <f t="shared" si="0"/>
        <v>20.755036397494496</v>
      </c>
      <c r="E29" s="7"/>
      <c r="F29" s="5">
        <v>29.035</v>
      </c>
      <c r="G29" s="6">
        <v>593</v>
      </c>
      <c r="H29" s="5">
        <f t="shared" si="1"/>
        <v>20.423626657482348</v>
      </c>
    </row>
    <row r="30" spans="1:8" x14ac:dyDescent="0.15">
      <c r="A30" s="1" t="s">
        <v>49</v>
      </c>
      <c r="B30" s="5">
        <v>7.8333999999999993</v>
      </c>
      <c r="C30" s="6">
        <v>0</v>
      </c>
      <c r="D30" s="5">
        <f t="shared" si="0"/>
        <v>0</v>
      </c>
      <c r="E30" s="7"/>
      <c r="F30" s="5">
        <v>7.5833999999999993</v>
      </c>
      <c r="G30" s="6">
        <v>0</v>
      </c>
      <c r="H30" s="5">
        <f t="shared" si="1"/>
        <v>0</v>
      </c>
    </row>
    <row r="31" spans="1:8" x14ac:dyDescent="0.15">
      <c r="A31" s="1" t="s">
        <v>51</v>
      </c>
      <c r="B31" s="5">
        <v>26.43</v>
      </c>
      <c r="C31" s="6">
        <v>193</v>
      </c>
      <c r="D31" s="5">
        <f t="shared" si="0"/>
        <v>7.3023079833522511</v>
      </c>
      <c r="E31" s="7"/>
      <c r="F31" s="5">
        <v>25.93</v>
      </c>
      <c r="G31" s="6">
        <v>183</v>
      </c>
      <c r="H31" s="5">
        <f t="shared" si="1"/>
        <v>7.0574623987659084</v>
      </c>
    </row>
    <row r="32" spans="1:8" x14ac:dyDescent="0.15">
      <c r="A32" s="1" t="s">
        <v>53</v>
      </c>
      <c r="B32" s="5">
        <v>6.96</v>
      </c>
      <c r="C32" s="6">
        <v>153</v>
      </c>
      <c r="D32" s="5">
        <f t="shared" si="0"/>
        <v>21.982758620689655</v>
      </c>
      <c r="E32" s="7"/>
      <c r="F32" s="5">
        <v>6.71</v>
      </c>
      <c r="G32" s="6">
        <v>156</v>
      </c>
      <c r="H32" s="5">
        <f t="shared" si="1"/>
        <v>23.248882265275707</v>
      </c>
    </row>
    <row r="33" spans="1:8" x14ac:dyDescent="0.15">
      <c r="A33" s="1" t="s">
        <v>55</v>
      </c>
      <c r="B33" s="5">
        <v>8.75</v>
      </c>
      <c r="C33" s="6">
        <v>0</v>
      </c>
      <c r="D33" s="5">
        <f t="shared" si="0"/>
        <v>0</v>
      </c>
      <c r="E33" s="7"/>
      <c r="F33" s="5">
        <v>9</v>
      </c>
      <c r="G33" s="6">
        <v>0</v>
      </c>
      <c r="H33" s="5">
        <f t="shared" si="1"/>
        <v>0</v>
      </c>
    </row>
    <row r="34" spans="1:8" x14ac:dyDescent="0.15">
      <c r="A34" s="1" t="s">
        <v>57</v>
      </c>
      <c r="B34" s="5">
        <v>20.25</v>
      </c>
      <c r="C34" s="6">
        <v>0</v>
      </c>
      <c r="D34" s="5">
        <f t="shared" si="0"/>
        <v>0</v>
      </c>
      <c r="E34" s="7"/>
      <c r="F34" s="5">
        <v>20.25</v>
      </c>
      <c r="G34" s="6">
        <v>0</v>
      </c>
      <c r="H34" s="5">
        <f t="shared" si="1"/>
        <v>0</v>
      </c>
    </row>
    <row r="35" spans="1:8" x14ac:dyDescent="0.15">
      <c r="A35" s="1" t="s">
        <v>59</v>
      </c>
      <c r="B35" s="5">
        <v>44.28</v>
      </c>
      <c r="C35" s="6">
        <v>15</v>
      </c>
      <c r="D35" s="5">
        <f t="shared" si="0"/>
        <v>0.33875338753387535</v>
      </c>
      <c r="E35" s="7"/>
      <c r="F35" s="5">
        <v>42.53</v>
      </c>
      <c r="G35" s="6">
        <v>0</v>
      </c>
      <c r="H35" s="5">
        <f t="shared" si="1"/>
        <v>0</v>
      </c>
    </row>
    <row r="36" spans="1:8" x14ac:dyDescent="0.15">
      <c r="A36" s="27" t="s">
        <v>61</v>
      </c>
      <c r="B36" s="28">
        <f>SUM(B12:B35)</f>
        <v>546.50940000000003</v>
      </c>
      <c r="C36" s="29">
        <f>SUM(C12:C35)</f>
        <v>5046</v>
      </c>
      <c r="D36" s="28">
        <f t="shared" si="0"/>
        <v>9.233144022774356</v>
      </c>
      <c r="E36" s="12"/>
      <c r="F36" s="28">
        <f>SUM(F12:F35)</f>
        <v>542.75939999999991</v>
      </c>
      <c r="G36" s="29">
        <f>SUM(G12:G35)</f>
        <v>5002</v>
      </c>
      <c r="H36" s="28">
        <f t="shared" si="1"/>
        <v>9.2158698679378031</v>
      </c>
    </row>
    <row r="37" spans="1:8" x14ac:dyDescent="0.15">
      <c r="A37" s="1" t="s">
        <v>147</v>
      </c>
      <c r="B37" s="5">
        <v>5.5</v>
      </c>
      <c r="C37" s="6">
        <v>30</v>
      </c>
      <c r="D37" s="5">
        <f t="shared" si="0"/>
        <v>5.4545454545454541</v>
      </c>
      <c r="E37" s="28"/>
      <c r="F37" s="5">
        <v>4.916666666666667</v>
      </c>
      <c r="G37" s="6">
        <v>21</v>
      </c>
      <c r="H37" s="5">
        <f t="shared" si="1"/>
        <v>4.2711864406779663</v>
      </c>
    </row>
    <row r="38" spans="1:8" x14ac:dyDescent="0.15">
      <c r="A38" s="1" t="s">
        <v>148</v>
      </c>
      <c r="B38" s="5">
        <v>1.5</v>
      </c>
      <c r="C38" s="6">
        <v>0</v>
      </c>
      <c r="D38" s="5">
        <f t="shared" si="0"/>
        <v>0</v>
      </c>
      <c r="E38" s="7"/>
      <c r="F38" s="5">
        <v>2.67</v>
      </c>
      <c r="G38" s="6">
        <v>0</v>
      </c>
      <c r="H38" s="5">
        <f t="shared" si="1"/>
        <v>0</v>
      </c>
    </row>
    <row r="39" spans="1:8" x14ac:dyDescent="0.15">
      <c r="A39" s="17" t="s">
        <v>62</v>
      </c>
      <c r="B39" s="18">
        <f>SUM(B36:B38)</f>
        <v>553.50940000000003</v>
      </c>
      <c r="C39" s="19">
        <f>SUM(C36:C38)</f>
        <v>5076</v>
      </c>
      <c r="D39" s="18">
        <f>IFERROR(C39/B39,"n/a")</f>
        <v>9.170575964924895</v>
      </c>
      <c r="E39" s="17"/>
      <c r="F39" s="18">
        <f>SUM(F36:F38)</f>
        <v>550.3460666666665</v>
      </c>
      <c r="G39" s="19">
        <f>SUM(G36:G38)</f>
        <v>5023</v>
      </c>
      <c r="H39" s="18">
        <f>IFERROR(G39/F39,"n/a")</f>
        <v>9.1269844634727431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22.630000000000003</v>
      </c>
      <c r="C42" s="19">
        <v>2477</v>
      </c>
      <c r="D42" s="18">
        <f>IFERROR(C42/B42,"n/a")</f>
        <v>109.45647370746795</v>
      </c>
      <c r="E42" s="17"/>
      <c r="F42" s="18">
        <v>21.630000000000003</v>
      </c>
      <c r="G42" s="19">
        <v>1883</v>
      </c>
      <c r="H42" s="18">
        <f>IFERROR(G42/F42,"n/a")</f>
        <v>87.05501618122976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67</v>
      </c>
      <c r="B46" s="5">
        <v>2.5</v>
      </c>
      <c r="C46" s="6">
        <v>0</v>
      </c>
      <c r="D46" s="5">
        <f>IFERROR(C46/B46,"n/a")</f>
        <v>0</v>
      </c>
      <c r="E46" s="7"/>
      <c r="F46" s="5">
        <v>2.5</v>
      </c>
      <c r="G46" s="6">
        <v>0</v>
      </c>
      <c r="H46" s="5">
        <f>IFERROR(G46/F46,"n/a")</f>
        <v>0</v>
      </c>
    </row>
    <row r="47" spans="1:8" x14ac:dyDescent="0.15">
      <c r="A47" s="1" t="s">
        <v>149</v>
      </c>
      <c r="B47" s="5">
        <v>12.969999999999999</v>
      </c>
      <c r="C47" s="6">
        <v>821</v>
      </c>
      <c r="D47" s="5">
        <f t="shared" ref="D47:D51" si="2">IFERROR(C47/B47,"n/a")</f>
        <v>63.299922898997693</v>
      </c>
      <c r="E47" s="7"/>
      <c r="F47" s="5">
        <v>13.219999999999999</v>
      </c>
      <c r="G47" s="6">
        <v>838</v>
      </c>
      <c r="H47" s="5">
        <f t="shared" ref="H47:H51" si="3">IFERROR(G47/F47,"n/a")</f>
        <v>63.388804841149778</v>
      </c>
    </row>
    <row r="48" spans="1:8" x14ac:dyDescent="0.15">
      <c r="A48" s="1" t="s">
        <v>70</v>
      </c>
      <c r="B48" s="5">
        <v>24.423333333333336</v>
      </c>
      <c r="C48" s="6">
        <v>373</v>
      </c>
      <c r="D48" s="5">
        <f t="shared" si="2"/>
        <v>15.272280605977889</v>
      </c>
      <c r="E48" s="7"/>
      <c r="F48" s="5">
        <v>26.090000000000003</v>
      </c>
      <c r="G48" s="6">
        <v>460</v>
      </c>
      <c r="H48" s="5">
        <f t="shared" si="3"/>
        <v>17.631276351092371</v>
      </c>
    </row>
    <row r="49" spans="1:8" x14ac:dyDescent="0.15">
      <c r="A49" s="1" t="s">
        <v>72</v>
      </c>
      <c r="B49" s="5">
        <v>22.1</v>
      </c>
      <c r="C49" s="6">
        <v>264</v>
      </c>
      <c r="D49" s="5">
        <f t="shared" si="2"/>
        <v>11.945701357466062</v>
      </c>
      <c r="E49" s="7"/>
      <c r="F49" s="5">
        <v>23.1</v>
      </c>
      <c r="G49" s="6">
        <v>288</v>
      </c>
      <c r="H49" s="5">
        <f t="shared" si="3"/>
        <v>12.467532467532466</v>
      </c>
    </row>
    <row r="50" spans="1:8" x14ac:dyDescent="0.15">
      <c r="A50" s="1" t="s">
        <v>74</v>
      </c>
      <c r="B50" s="5">
        <v>19.056666666666665</v>
      </c>
      <c r="C50" s="6">
        <v>330</v>
      </c>
      <c r="D50" s="5">
        <f t="shared" si="2"/>
        <v>17.316774532097256</v>
      </c>
      <c r="E50" s="7"/>
      <c r="F50" s="5">
        <v>19.14</v>
      </c>
      <c r="G50" s="6">
        <v>281</v>
      </c>
      <c r="H50" s="5">
        <f t="shared" si="3"/>
        <v>14.681295715778473</v>
      </c>
    </row>
    <row r="51" spans="1:8" x14ac:dyDescent="0.15">
      <c r="A51" s="1" t="s">
        <v>76</v>
      </c>
      <c r="B51" s="5">
        <v>12.23</v>
      </c>
      <c r="C51" s="6">
        <v>435</v>
      </c>
      <c r="D51" s="5">
        <f t="shared" si="2"/>
        <v>35.568274734260015</v>
      </c>
      <c r="E51" s="7"/>
      <c r="F51" s="5">
        <v>12.563333333333334</v>
      </c>
      <c r="G51" s="6">
        <v>414</v>
      </c>
      <c r="H51" s="5">
        <f t="shared" si="3"/>
        <v>32.95303794109843</v>
      </c>
    </row>
    <row r="52" spans="1:8" x14ac:dyDescent="0.15">
      <c r="A52" s="17" t="s">
        <v>78</v>
      </c>
      <c r="B52" s="18">
        <f>SUM(B46:B51)</f>
        <v>93.28</v>
      </c>
      <c r="C52" s="19">
        <f>SUM(C46:C51)</f>
        <v>2223</v>
      </c>
      <c r="D52" s="18">
        <f>IFERROR(C52/B52,"n/a")</f>
        <v>23.831475128644939</v>
      </c>
      <c r="E52" s="17"/>
      <c r="F52" s="18">
        <f>SUM(F46:F51)</f>
        <v>96.61333333333333</v>
      </c>
      <c r="G52" s="19">
        <f>SUM(G46:G51)</f>
        <v>2281</v>
      </c>
      <c r="H52" s="18">
        <f>IFERROR(G52/F52,"n/a")</f>
        <v>23.609577698040297</v>
      </c>
    </row>
    <row r="53" spans="1:8" x14ac:dyDescent="0.15">
      <c r="A53" s="1"/>
      <c r="B53" s="5"/>
      <c r="C53" s="6"/>
      <c r="D53" s="5"/>
      <c r="E53" s="7"/>
      <c r="F53" s="5"/>
      <c r="G53" s="6"/>
      <c r="H53" s="5"/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5" t="s">
        <v>80</v>
      </c>
      <c r="B55" s="5"/>
      <c r="C55" s="6"/>
      <c r="D55" s="5"/>
      <c r="E55" s="12"/>
      <c r="F55" s="5"/>
      <c r="G55" s="6"/>
      <c r="H55" s="5"/>
    </row>
    <row r="56" spans="1:8" x14ac:dyDescent="0.15">
      <c r="A56" s="1" t="s">
        <v>81</v>
      </c>
      <c r="B56" s="5">
        <v>18.459999999999997</v>
      </c>
      <c r="C56" s="38">
        <v>286</v>
      </c>
      <c r="D56" s="5">
        <f>IFERROR(C56/B56,"n/a")</f>
        <v>15.492957746478876</v>
      </c>
      <c r="E56" s="7"/>
      <c r="F56" s="5">
        <v>16.959999999999997</v>
      </c>
      <c r="G56" s="6">
        <v>84</v>
      </c>
      <c r="H56" s="5">
        <f>IFERROR(G56/F56,"n/a")</f>
        <v>4.9528301886792461</v>
      </c>
    </row>
    <row r="57" spans="1:8" x14ac:dyDescent="0.15">
      <c r="A57" s="1" t="s">
        <v>83</v>
      </c>
      <c r="B57" s="5">
        <v>27.92</v>
      </c>
      <c r="C57" s="38">
        <v>432</v>
      </c>
      <c r="D57" s="5">
        <f>IFERROR(C57/B57,"n/a")</f>
        <v>15.472779369627506</v>
      </c>
      <c r="E57" s="7"/>
      <c r="F57" s="5">
        <v>28.67</v>
      </c>
      <c r="G57" s="6">
        <v>357</v>
      </c>
      <c r="H57" s="5">
        <f t="shared" ref="H57:H60" si="4">IFERROR(G57/F57,"n/a")</f>
        <v>12.452040460411579</v>
      </c>
    </row>
    <row r="58" spans="1:8" x14ac:dyDescent="0.15">
      <c r="A58" s="1" t="s">
        <v>85</v>
      </c>
      <c r="B58" s="5">
        <v>22.046700000000001</v>
      </c>
      <c r="C58" s="38">
        <v>183</v>
      </c>
      <c r="D58" s="5">
        <f>IFERROR(C58/B58,"n/a")</f>
        <v>8.3005619888690827</v>
      </c>
      <c r="E58" s="7"/>
      <c r="F58" s="5">
        <v>20.546700000000001</v>
      </c>
      <c r="G58" s="6">
        <v>262</v>
      </c>
      <c r="H58" s="5">
        <f t="shared" si="4"/>
        <v>12.751439403894542</v>
      </c>
    </row>
    <row r="59" spans="1:8" x14ac:dyDescent="0.15">
      <c r="A59" s="1" t="s">
        <v>88</v>
      </c>
      <c r="B59" s="5">
        <v>8.9499999999999993</v>
      </c>
      <c r="C59" s="38">
        <v>126</v>
      </c>
      <c r="D59" s="5">
        <f t="shared" ref="D59:D60" si="5">IFERROR(C59/B59,"n/a")</f>
        <v>14.078212290502794</v>
      </c>
      <c r="E59" s="7"/>
      <c r="F59" s="5">
        <v>7.9499999999999993</v>
      </c>
      <c r="G59" s="6">
        <v>144</v>
      </c>
      <c r="H59" s="5">
        <f t="shared" si="4"/>
        <v>18.113207547169814</v>
      </c>
    </row>
    <row r="60" spans="1:8" x14ac:dyDescent="0.15">
      <c r="A60" s="1" t="s">
        <v>89</v>
      </c>
      <c r="B60" s="6">
        <v>0</v>
      </c>
      <c r="C60" s="6">
        <v>0</v>
      </c>
      <c r="D60" s="5" t="str">
        <f t="shared" si="5"/>
        <v>n/a</v>
      </c>
      <c r="E60" s="7"/>
      <c r="F60" s="6">
        <v>0</v>
      </c>
      <c r="G60" s="6">
        <v>0</v>
      </c>
      <c r="H60" s="5" t="str">
        <f t="shared" si="4"/>
        <v>n/a</v>
      </c>
    </row>
    <row r="61" spans="1:8" x14ac:dyDescent="0.15">
      <c r="A61" s="17" t="s">
        <v>90</v>
      </c>
      <c r="B61" s="18">
        <f>SUM(B56:B60)</f>
        <v>77.3767</v>
      </c>
      <c r="C61" s="40">
        <f>SUM(C56:C60)</f>
        <v>1027</v>
      </c>
      <c r="D61" s="18">
        <f>IFERROR(C61/B61,"n/a")</f>
        <v>13.272729387528804</v>
      </c>
      <c r="E61" s="17"/>
      <c r="F61" s="18">
        <f>SUM(F56:F60)</f>
        <v>74.1267</v>
      </c>
      <c r="G61" s="31">
        <f>SUM(G56:G60)</f>
        <v>847</v>
      </c>
      <c r="H61" s="18">
        <f>IFERROR(G61/F61,"n/a")</f>
        <v>11.426382126818002</v>
      </c>
    </row>
    <row r="62" spans="1:8" x14ac:dyDescent="0.15">
      <c r="A62" s="1"/>
      <c r="B62" s="5"/>
      <c r="C62" s="6"/>
      <c r="D62" s="5"/>
      <c r="E62" s="7"/>
      <c r="F62" s="5"/>
      <c r="G62" s="6"/>
      <c r="H62" s="5"/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5" t="s">
        <v>93</v>
      </c>
      <c r="B64" s="5"/>
      <c r="C64" s="30"/>
      <c r="D64" s="5"/>
      <c r="E64" s="12"/>
      <c r="F64" s="5"/>
      <c r="G64" s="6"/>
      <c r="H64" s="5"/>
    </row>
    <row r="65" spans="1:8" x14ac:dyDescent="0.15">
      <c r="A65" s="1" t="s">
        <v>94</v>
      </c>
      <c r="B65" s="5">
        <v>27.372499999999999</v>
      </c>
      <c r="C65" s="38">
        <v>3173</v>
      </c>
      <c r="D65" s="5">
        <f>IFERROR(C65/B65,"n/a")</f>
        <v>115.91926203306238</v>
      </c>
      <c r="E65" s="7"/>
      <c r="F65" s="5">
        <v>28.372499999999999</v>
      </c>
      <c r="G65" s="6">
        <v>2842</v>
      </c>
      <c r="H65" s="5">
        <f>IFERROR(G65/F65,"n/a")</f>
        <v>100.16741563133316</v>
      </c>
    </row>
    <row r="66" spans="1:8" x14ac:dyDescent="0.15">
      <c r="A66" s="1" t="s">
        <v>153</v>
      </c>
      <c r="B66" s="5">
        <v>48.772499999999994</v>
      </c>
      <c r="C66" s="38">
        <v>1107</v>
      </c>
      <c r="D66" s="5">
        <f t="shared" ref="D66:D67" si="6">IFERROR(C66/B66,"n/a")</f>
        <v>22.69721666922959</v>
      </c>
      <c r="E66" s="7"/>
      <c r="F66" s="5">
        <v>54.105833333333329</v>
      </c>
      <c r="G66" s="6">
        <v>1206</v>
      </c>
      <c r="H66" s="5">
        <f t="shared" ref="H66:H67" si="7">IFERROR(G66/F66,"n/a")</f>
        <v>22.289648374328092</v>
      </c>
    </row>
    <row r="67" spans="1:8" x14ac:dyDescent="0.15">
      <c r="A67" s="1" t="s">
        <v>97</v>
      </c>
      <c r="B67" s="5">
        <v>27.82</v>
      </c>
      <c r="C67" s="39">
        <v>0</v>
      </c>
      <c r="D67" s="5">
        <f t="shared" si="6"/>
        <v>0</v>
      </c>
      <c r="E67" s="7"/>
      <c r="F67" s="5">
        <v>8.2366666666666664</v>
      </c>
      <c r="G67" s="6">
        <v>0</v>
      </c>
      <c r="H67" s="5">
        <f t="shared" si="7"/>
        <v>0</v>
      </c>
    </row>
    <row r="68" spans="1:8" x14ac:dyDescent="0.15">
      <c r="A68" s="17" t="s">
        <v>99</v>
      </c>
      <c r="B68" s="18">
        <f>SUM(B63:B67)</f>
        <v>103.965</v>
      </c>
      <c r="C68" s="40">
        <f>SUM(C63:C67)</f>
        <v>4280</v>
      </c>
      <c r="D68" s="18">
        <f>IFERROR(C68/B68,"n/a")</f>
        <v>41.167700668494206</v>
      </c>
      <c r="E68" s="17"/>
      <c r="F68" s="18">
        <f>SUM(F65:F67)</f>
        <v>90.714999999999989</v>
      </c>
      <c r="G68" s="31">
        <f>SUM(G65:G67)</f>
        <v>4048</v>
      </c>
      <c r="H68" s="18">
        <f>IFERROR(G68/F68,"n/a")</f>
        <v>44.623270682908014</v>
      </c>
    </row>
    <row r="69" spans="1:8" x14ac:dyDescent="0.15">
      <c r="A69" s="1"/>
      <c r="B69" s="5"/>
      <c r="C69" s="6"/>
      <c r="D69" s="5"/>
      <c r="E69" s="7"/>
      <c r="F69" s="5"/>
      <c r="G69" s="6"/>
      <c r="H69" s="5"/>
    </row>
    <row r="70" spans="1:8" x14ac:dyDescent="0.15">
      <c r="A70" s="1"/>
      <c r="B70" s="5"/>
      <c r="C70" s="6"/>
      <c r="D70" s="5"/>
      <c r="E70" s="7"/>
      <c r="F70" s="5"/>
      <c r="G70" s="6"/>
      <c r="H70" s="5"/>
    </row>
    <row r="71" spans="1:8" x14ac:dyDescent="0.15">
      <c r="A71" s="15" t="s">
        <v>101</v>
      </c>
      <c r="B71" s="5"/>
      <c r="C71" s="6"/>
      <c r="D71" s="5"/>
      <c r="E71" s="12"/>
      <c r="F71" s="5"/>
      <c r="G71" s="6"/>
      <c r="H71" s="5"/>
    </row>
    <row r="72" spans="1:8" x14ac:dyDescent="0.15">
      <c r="A72" s="1" t="s">
        <v>102</v>
      </c>
      <c r="B72" s="5">
        <v>1.3333333333333333</v>
      </c>
      <c r="C72" s="6">
        <v>9</v>
      </c>
      <c r="D72" s="5">
        <f>IFERROR(C72/B72,"n/a")</f>
        <v>6.75</v>
      </c>
      <c r="E72" s="7"/>
      <c r="F72" s="5">
        <v>1.25</v>
      </c>
      <c r="G72" s="6">
        <v>30</v>
      </c>
      <c r="H72" s="5">
        <f>IFERROR(G72/F72,"n/a")</f>
        <v>24</v>
      </c>
    </row>
    <row r="73" spans="1:8" x14ac:dyDescent="0.15">
      <c r="A73" s="1" t="s">
        <v>104</v>
      </c>
      <c r="B73" s="5">
        <v>12.05</v>
      </c>
      <c r="C73" s="6">
        <v>128</v>
      </c>
      <c r="D73" s="5">
        <f t="shared" ref="D73:D78" si="8">IFERROR(C73/B73,"n/a")</f>
        <v>10.622406639004149</v>
      </c>
      <c r="E73" s="7"/>
      <c r="F73" s="5">
        <v>12.3</v>
      </c>
      <c r="G73" s="6">
        <v>145</v>
      </c>
      <c r="H73" s="5">
        <f t="shared" ref="H73:H79" si="9">IFERROR(G73/F73,"n/a")</f>
        <v>11.78861788617886</v>
      </c>
    </row>
    <row r="74" spans="1:8" x14ac:dyDescent="0.15">
      <c r="A74" s="1" t="s">
        <v>106</v>
      </c>
      <c r="B74" s="5">
        <v>10.223333333333334</v>
      </c>
      <c r="C74" s="6">
        <v>180</v>
      </c>
      <c r="D74" s="5">
        <f t="shared" si="8"/>
        <v>17.606781871535702</v>
      </c>
      <c r="E74" s="7"/>
      <c r="F74" s="5">
        <v>9.89</v>
      </c>
      <c r="G74" s="6">
        <v>207</v>
      </c>
      <c r="H74" s="5">
        <f t="shared" si="9"/>
        <v>20.930232558139533</v>
      </c>
    </row>
    <row r="75" spans="1:8" x14ac:dyDescent="0.15">
      <c r="A75" s="1" t="s">
        <v>108</v>
      </c>
      <c r="B75" s="5">
        <v>14.75</v>
      </c>
      <c r="C75" s="6">
        <v>303</v>
      </c>
      <c r="D75" s="5">
        <f t="shared" si="8"/>
        <v>20.542372881355931</v>
      </c>
      <c r="E75" s="7"/>
      <c r="F75" s="5">
        <v>15.75</v>
      </c>
      <c r="G75" s="6">
        <v>309</v>
      </c>
      <c r="H75" s="5">
        <f t="shared" si="9"/>
        <v>19.61904761904762</v>
      </c>
    </row>
    <row r="76" spans="1:8" x14ac:dyDescent="0.15">
      <c r="A76" s="1" t="s">
        <v>110</v>
      </c>
      <c r="B76" s="5">
        <v>12.579999999999998</v>
      </c>
      <c r="C76" s="6">
        <v>164</v>
      </c>
      <c r="D76" s="5">
        <f t="shared" si="8"/>
        <v>13.03656597774245</v>
      </c>
      <c r="E76" s="7"/>
      <c r="F76" s="5">
        <v>12.829999999999998</v>
      </c>
      <c r="G76" s="6">
        <v>168</v>
      </c>
      <c r="H76" s="5">
        <f t="shared" si="9"/>
        <v>13.094310210444274</v>
      </c>
    </row>
    <row r="77" spans="1:8" x14ac:dyDescent="0.15">
      <c r="A77" s="1" t="s">
        <v>112</v>
      </c>
      <c r="B77" s="5">
        <v>11.83</v>
      </c>
      <c r="C77" s="6">
        <v>300</v>
      </c>
      <c r="D77" s="5">
        <f t="shared" si="8"/>
        <v>25.359256128486898</v>
      </c>
      <c r="E77" s="7"/>
      <c r="F77" s="5">
        <v>11.58</v>
      </c>
      <c r="G77" s="6">
        <v>325</v>
      </c>
      <c r="H77" s="5">
        <f t="shared" si="9"/>
        <v>28.065630397236614</v>
      </c>
    </row>
    <row r="78" spans="1:8" x14ac:dyDescent="0.15">
      <c r="A78" s="1" t="s">
        <v>114</v>
      </c>
      <c r="B78" s="5">
        <v>11.97</v>
      </c>
      <c r="C78" s="6">
        <v>128</v>
      </c>
      <c r="D78" s="5">
        <f t="shared" si="8"/>
        <v>10.693400167084377</v>
      </c>
      <c r="E78" s="7"/>
      <c r="F78" s="5">
        <v>12.386666666666667</v>
      </c>
      <c r="G78" s="6">
        <v>144</v>
      </c>
      <c r="H78" s="5">
        <f t="shared" si="9"/>
        <v>11.625403659849301</v>
      </c>
    </row>
    <row r="79" spans="1:8" x14ac:dyDescent="0.15">
      <c r="A79" s="1" t="s">
        <v>158</v>
      </c>
      <c r="B79" s="5">
        <v>0.33</v>
      </c>
      <c r="C79" s="6">
        <v>69</v>
      </c>
      <c r="D79" s="5">
        <f>IFERROR(C79/B79,"n/a")</f>
        <v>209.09090909090909</v>
      </c>
      <c r="E79" s="7"/>
      <c r="F79" s="5">
        <v>0.17</v>
      </c>
      <c r="G79" s="6">
        <v>0</v>
      </c>
      <c r="H79" s="5">
        <f t="shared" si="9"/>
        <v>0</v>
      </c>
    </row>
    <row r="80" spans="1:8" x14ac:dyDescent="0.15">
      <c r="A80" s="17" t="s">
        <v>117</v>
      </c>
      <c r="B80" s="18">
        <f>SUM(B72:B79)</f>
        <v>75.066666666666663</v>
      </c>
      <c r="C80" s="19">
        <f>SUM(C72:C79)</f>
        <v>1281</v>
      </c>
      <c r="D80" s="18">
        <f>IFERROR(C80/B80,"n/a")</f>
        <v>17.064831261101244</v>
      </c>
      <c r="E80" s="17"/>
      <c r="F80" s="18">
        <f>SUM(F72:F79)</f>
        <v>76.156666666666666</v>
      </c>
      <c r="G80" s="19">
        <f>SUM(G72:G79)</f>
        <v>1328</v>
      </c>
      <c r="H80" s="18">
        <f>IFERROR(G80/F80,"n/a")</f>
        <v>17.437737996235828</v>
      </c>
    </row>
    <row r="81" spans="1:8" x14ac:dyDescent="0.15">
      <c r="A81" s="1"/>
      <c r="B81" s="5"/>
      <c r="C81" s="6"/>
      <c r="D81" s="5"/>
      <c r="E81" s="7"/>
      <c r="F81" s="5"/>
      <c r="G81" s="6"/>
      <c r="H81" s="5"/>
    </row>
    <row r="82" spans="1:8" x14ac:dyDescent="0.15">
      <c r="A82" s="1"/>
      <c r="B82" s="5"/>
      <c r="C82" s="6"/>
      <c r="D82" s="5"/>
      <c r="E82" s="7"/>
      <c r="F82" s="5"/>
      <c r="G82" s="6"/>
      <c r="H82" s="5"/>
    </row>
    <row r="83" spans="1:8" x14ac:dyDescent="0.15">
      <c r="A83" s="17" t="s">
        <v>119</v>
      </c>
      <c r="B83" s="18">
        <v>45.314166666666665</v>
      </c>
      <c r="C83" s="19">
        <v>501</v>
      </c>
      <c r="D83" s="18">
        <f>IFERROR(C83/B83,"n/a")</f>
        <v>11.056145061331078</v>
      </c>
      <c r="E83" s="17"/>
      <c r="F83" s="18">
        <v>46.647499999999994</v>
      </c>
      <c r="G83" s="19">
        <v>465</v>
      </c>
      <c r="H83" s="18">
        <f>IFERROR(G83/F83,"n/a")</f>
        <v>9.9683798703038757</v>
      </c>
    </row>
    <row r="84" spans="1:8" x14ac:dyDescent="0.15">
      <c r="A84" s="22"/>
      <c r="B84" s="23"/>
      <c r="C84" s="24"/>
      <c r="D84" s="23"/>
      <c r="E84" s="25"/>
      <c r="F84" s="23"/>
      <c r="G84" s="24"/>
      <c r="H84" s="23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121</v>
      </c>
      <c r="B86" s="18">
        <v>31.491666666666671</v>
      </c>
      <c r="C86" s="19">
        <v>5554</v>
      </c>
      <c r="D86" s="18">
        <f>IFERROR(C86/B86,"n/a")</f>
        <v>176.36411749139981</v>
      </c>
      <c r="E86" s="17"/>
      <c r="F86" s="18">
        <v>33.991666666666667</v>
      </c>
      <c r="G86" s="19">
        <v>5124</v>
      </c>
      <c r="H86" s="18">
        <f>IFERROR(G86/F86,"n/a")</f>
        <v>150.74282912478549</v>
      </c>
    </row>
    <row r="87" spans="1:8" x14ac:dyDescent="0.15">
      <c r="A87" s="1"/>
      <c r="B87" s="5"/>
      <c r="C87" s="6"/>
      <c r="D87" s="5"/>
      <c r="E87" s="7"/>
      <c r="F87" s="5"/>
      <c r="G87" s="6"/>
      <c r="H87" s="5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5" t="s">
        <v>123</v>
      </c>
      <c r="B89" s="5"/>
      <c r="C89" s="6"/>
      <c r="D89" s="5"/>
      <c r="E89" s="12"/>
      <c r="F89" s="5"/>
      <c r="G89" s="6"/>
      <c r="H89" s="5"/>
    </row>
    <row r="90" spans="1:8" x14ac:dyDescent="0.15">
      <c r="A90" s="1" t="s">
        <v>151</v>
      </c>
      <c r="B90" s="5">
        <v>17.399999999999999</v>
      </c>
      <c r="C90" s="6">
        <v>504</v>
      </c>
      <c r="D90" s="5">
        <f>IFERROR(C90/B90,"n/a")</f>
        <v>28.965517241379313</v>
      </c>
      <c r="E90" s="7"/>
      <c r="F90" s="5">
        <v>17.399999999999999</v>
      </c>
      <c r="G90" s="6">
        <v>374</v>
      </c>
      <c r="H90" s="5">
        <f>IFERROR(G90/F90,"n/a")</f>
        <v>21.494252873563219</v>
      </c>
    </row>
    <row r="91" spans="1:8" x14ac:dyDescent="0.15">
      <c r="A91" s="1" t="s">
        <v>150</v>
      </c>
      <c r="B91" s="5">
        <v>5.65</v>
      </c>
      <c r="C91" s="6">
        <v>599</v>
      </c>
      <c r="D91" s="5">
        <f t="shared" ref="D91:D93" si="10">IFERROR(C91/B91,"n/a")</f>
        <v>106.01769911504424</v>
      </c>
      <c r="E91" s="7"/>
      <c r="F91" s="5">
        <v>5.65</v>
      </c>
      <c r="G91" s="6">
        <v>476</v>
      </c>
      <c r="H91" s="5">
        <f t="shared" ref="H91:H93" si="11">IFERROR(G91/F91,"n/a")</f>
        <v>84.247787610619469</v>
      </c>
    </row>
    <row r="92" spans="1:8" x14ac:dyDescent="0.15">
      <c r="A92" s="1" t="s">
        <v>126</v>
      </c>
      <c r="B92" s="5">
        <v>8.66</v>
      </c>
      <c r="C92" s="6">
        <v>309</v>
      </c>
      <c r="D92" s="5">
        <f t="shared" si="10"/>
        <v>35.681293302540418</v>
      </c>
      <c r="E92" s="7"/>
      <c r="F92" s="5">
        <v>7.83</v>
      </c>
      <c r="G92" s="6">
        <v>255</v>
      </c>
      <c r="H92" s="5">
        <f t="shared" si="11"/>
        <v>32.567049808429118</v>
      </c>
    </row>
    <row r="93" spans="1:8" x14ac:dyDescent="0.15">
      <c r="A93" s="1" t="s">
        <v>128</v>
      </c>
      <c r="B93" s="5">
        <v>35.08</v>
      </c>
      <c r="C93" s="6">
        <v>3772</v>
      </c>
      <c r="D93" s="5">
        <f t="shared" si="10"/>
        <v>107.52565564424174</v>
      </c>
      <c r="E93" s="7"/>
      <c r="F93" s="5">
        <v>25.083333333333332</v>
      </c>
      <c r="G93" s="6">
        <v>3536</v>
      </c>
      <c r="H93" s="5">
        <f t="shared" si="11"/>
        <v>140.97009966777409</v>
      </c>
    </row>
    <row r="94" spans="1:8" x14ac:dyDescent="0.15">
      <c r="A94" s="17" t="s">
        <v>130</v>
      </c>
      <c r="B94" s="18">
        <f>SUM(B90:B93)</f>
        <v>66.789999999999992</v>
      </c>
      <c r="C94" s="19">
        <f>SUM(C90:C93)</f>
        <v>5184</v>
      </c>
      <c r="D94" s="18">
        <f>IFERROR(C94/B94,"n/a")</f>
        <v>77.616409642162012</v>
      </c>
      <c r="E94" s="17"/>
      <c r="F94" s="18">
        <f>SUM(F90:F93)</f>
        <v>55.963333333333324</v>
      </c>
      <c r="G94" s="19">
        <f>SUM(G90:G93)</f>
        <v>4641</v>
      </c>
      <c r="H94" s="18">
        <f>IFERROR(G94/F94,"n/a")</f>
        <v>82.929298945738296</v>
      </c>
    </row>
    <row r="95" spans="1:8" x14ac:dyDescent="0.15">
      <c r="A95" s="1"/>
      <c r="B95" s="5"/>
      <c r="C95" s="6"/>
      <c r="D95" s="5"/>
      <c r="E95" s="7"/>
      <c r="F95" s="5"/>
      <c r="G95" s="6"/>
      <c r="H95" s="5"/>
    </row>
    <row r="96" spans="1:8" x14ac:dyDescent="0.15">
      <c r="A96" s="1"/>
      <c r="B96" s="5"/>
      <c r="C96" s="6"/>
      <c r="D96" s="5"/>
      <c r="E96" s="7"/>
      <c r="F96" s="5"/>
      <c r="G96" s="6"/>
      <c r="H96" s="5"/>
    </row>
    <row r="97" spans="1:8" x14ac:dyDescent="0.15">
      <c r="A97" s="15" t="s">
        <v>132</v>
      </c>
      <c r="B97" s="5"/>
      <c r="C97" s="6"/>
      <c r="D97" s="5"/>
      <c r="E97" s="12"/>
      <c r="F97" s="5"/>
      <c r="G97" s="6"/>
      <c r="H97" s="5"/>
    </row>
    <row r="98" spans="1:8" x14ac:dyDescent="0.15">
      <c r="A98" s="1" t="s">
        <v>133</v>
      </c>
      <c r="B98" s="35">
        <v>1.6666666666666667</v>
      </c>
      <c r="C98" s="6">
        <v>0</v>
      </c>
      <c r="D98" s="5">
        <f>IFERROR(C98/B98,"n/a")</f>
        <v>0</v>
      </c>
      <c r="E98" s="7"/>
      <c r="F98" s="5">
        <v>1.5</v>
      </c>
      <c r="G98" s="6">
        <v>0</v>
      </c>
      <c r="H98" s="5">
        <f>IFERROR(G98/F98,"n/a")</f>
        <v>0</v>
      </c>
    </row>
    <row r="99" spans="1:8" x14ac:dyDescent="0.15">
      <c r="A99" s="1" t="s">
        <v>135</v>
      </c>
      <c r="B99" s="5">
        <v>3.2199999999999998</v>
      </c>
      <c r="C99" s="6">
        <v>0</v>
      </c>
      <c r="D99" s="5">
        <f t="shared" ref="D99:D104" si="12">IFERROR(C99/B99,"n/a")</f>
        <v>0</v>
      </c>
      <c r="E99" s="7"/>
      <c r="F99" s="5">
        <v>4.8866666666666667</v>
      </c>
      <c r="G99" s="6">
        <v>0</v>
      </c>
      <c r="H99" s="5">
        <f t="shared" ref="H99:H104" si="13">IFERROR(G99/F99,"n/a")</f>
        <v>0</v>
      </c>
    </row>
    <row r="100" spans="1:8" x14ac:dyDescent="0.15">
      <c r="A100" s="1" t="s">
        <v>137</v>
      </c>
      <c r="B100" s="5">
        <v>4.75</v>
      </c>
      <c r="C100" s="6">
        <v>0</v>
      </c>
      <c r="D100" s="5">
        <f t="shared" si="12"/>
        <v>0</v>
      </c>
      <c r="E100" s="7"/>
      <c r="F100" s="5">
        <v>3.75</v>
      </c>
      <c r="G100" s="6">
        <v>0</v>
      </c>
      <c r="H100" s="5">
        <f t="shared" si="13"/>
        <v>0</v>
      </c>
    </row>
    <row r="101" spans="1:8" x14ac:dyDescent="0.15">
      <c r="A101" s="1" t="s">
        <v>139</v>
      </c>
      <c r="B101" s="5">
        <v>0.25</v>
      </c>
      <c r="C101" s="6">
        <v>0</v>
      </c>
      <c r="D101" s="5">
        <f t="shared" si="12"/>
        <v>0</v>
      </c>
      <c r="E101" s="7"/>
      <c r="F101" s="5">
        <v>0</v>
      </c>
      <c r="G101" s="6">
        <v>0</v>
      </c>
      <c r="H101" s="5" t="str">
        <f t="shared" si="13"/>
        <v>n/a</v>
      </c>
    </row>
    <row r="102" spans="1:8" x14ac:dyDescent="0.15">
      <c r="A102" s="1" t="s">
        <v>152</v>
      </c>
      <c r="B102" s="5">
        <v>0.5</v>
      </c>
      <c r="C102" s="6">
        <v>0</v>
      </c>
      <c r="D102" s="5">
        <f t="shared" si="12"/>
        <v>0</v>
      </c>
      <c r="E102" s="7"/>
      <c r="F102" s="5">
        <v>0.5</v>
      </c>
      <c r="G102" s="6">
        <v>0</v>
      </c>
      <c r="H102" s="5">
        <f t="shared" si="13"/>
        <v>0</v>
      </c>
    </row>
    <row r="103" spans="1:8" x14ac:dyDescent="0.15">
      <c r="A103" s="1" t="s">
        <v>154</v>
      </c>
      <c r="B103" s="5">
        <v>0.03</v>
      </c>
      <c r="C103" s="6">
        <v>0</v>
      </c>
      <c r="D103" s="5">
        <f t="shared" si="12"/>
        <v>0</v>
      </c>
      <c r="E103" s="7"/>
      <c r="F103" s="5">
        <v>0.03</v>
      </c>
      <c r="G103" s="6">
        <v>0</v>
      </c>
      <c r="H103" s="5">
        <f t="shared" si="13"/>
        <v>0</v>
      </c>
    </row>
    <row r="104" spans="1:8" x14ac:dyDescent="0.15">
      <c r="A104" s="1" t="s">
        <v>155</v>
      </c>
      <c r="B104" s="5">
        <v>12.48</v>
      </c>
      <c r="C104" s="6">
        <v>0</v>
      </c>
      <c r="D104" s="5">
        <f t="shared" si="12"/>
        <v>0</v>
      </c>
      <c r="E104" s="7"/>
      <c r="F104" s="5">
        <v>12.48</v>
      </c>
      <c r="G104" s="6">
        <v>0</v>
      </c>
      <c r="H104" s="5">
        <f t="shared" si="13"/>
        <v>0</v>
      </c>
    </row>
    <row r="105" spans="1:8" x14ac:dyDescent="0.15">
      <c r="A105" s="17" t="s">
        <v>142</v>
      </c>
      <c r="B105" s="18">
        <f>SUM(B98:B104)</f>
        <v>22.896666666666668</v>
      </c>
      <c r="C105" s="19">
        <f>SUM(C98:C104)</f>
        <v>0</v>
      </c>
      <c r="D105" s="18">
        <f>IFERROR(C105/B105,"n/a")</f>
        <v>0</v>
      </c>
      <c r="E105" s="17"/>
      <c r="F105" s="18">
        <f>SUM(F98:F104)</f>
        <v>23.146666666666668</v>
      </c>
      <c r="G105" s="19">
        <f>SUM(G98:G104)</f>
        <v>0</v>
      </c>
      <c r="H105" s="18">
        <f>IFERROR(G105/F105,"n/a")</f>
        <v>0</v>
      </c>
    </row>
    <row r="106" spans="1:8" x14ac:dyDescent="0.15">
      <c r="A106" s="1"/>
      <c r="B106" s="5"/>
      <c r="C106" s="6"/>
      <c r="D106" s="5"/>
      <c r="E106" s="7"/>
      <c r="F106" s="23"/>
      <c r="G106" s="6"/>
      <c r="H106" s="5"/>
    </row>
    <row r="107" spans="1:8" x14ac:dyDescent="0.15">
      <c r="A107" s="1"/>
      <c r="B107" s="5"/>
      <c r="C107" s="6"/>
      <c r="D107" s="5"/>
      <c r="E107" s="7"/>
      <c r="F107" s="5"/>
      <c r="G107" s="6"/>
      <c r="H107" s="5"/>
    </row>
    <row r="108" spans="1:8" x14ac:dyDescent="0.15">
      <c r="A108" s="17" t="s">
        <v>145</v>
      </c>
      <c r="B108" s="36">
        <f>B105+B94+B86+B83+B80+B68+B61+B52+B42+B39</f>
        <v>1092.3202666666666</v>
      </c>
      <c r="C108" s="19">
        <f>C105+C94+C86+C83+C80+C68+C61+C52+C42+C39</f>
        <v>27603</v>
      </c>
      <c r="D108" s="18">
        <f>IFERROR(C108/B108,"n/a")</f>
        <v>25.270061210375175</v>
      </c>
      <c r="E108" s="17"/>
      <c r="F108" s="36">
        <f>F105+F94+F86+F83+F80+F68+F61+F52+F42+F39</f>
        <v>1069.336933333333</v>
      </c>
      <c r="G108" s="19">
        <f>G105+G94+G86+G83+G80+G68+G61+G52+G42+G39</f>
        <v>25640</v>
      </c>
      <c r="H108" s="18">
        <f>IFERROR(G108/F108,"n/a")</f>
        <v>23.977475387551696</v>
      </c>
    </row>
  </sheetData>
  <sheetProtection algorithmName="SHA-512" hashValue="+dfkDc9O56+xV0172zLzikXJOm3aVa5cn4P7agnLZE3YLwLj0RvjnKVRnw4Y5tUymEIOPQNT4e2tI+rex2qYeQ==" saltValue="MOLcQrJOH71d2VlDP8VFkw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2:C72 A98:A100 E13:E35 E72 E98:E100 E90:E91 E103:E104 A103:A104 A90:D93 A12:A35 G103:G104 G90:G91 G98:G100 G72 G12:G35 C32:C34 C13:C30 C12:E12 C103:C104 C98:C100">
    <cfRule type="expression" dxfId="49" priority="60">
      <formula>MOD(ROW(),2)=0</formula>
    </cfRule>
  </conditionalFormatting>
  <conditionalFormatting sqref="A46:C51 E46:E51 G46:G51">
    <cfRule type="expression" dxfId="48" priority="59">
      <formula>MOD(ROW(),2)=0</formula>
    </cfRule>
  </conditionalFormatting>
  <conditionalFormatting sqref="E56:E60 G56:G60 A56:A60">
    <cfRule type="expression" dxfId="47" priority="58">
      <formula>MOD(ROW(),2)=0</formula>
    </cfRule>
  </conditionalFormatting>
  <conditionalFormatting sqref="A65:B67 E65:E67 G65:G67">
    <cfRule type="expression" dxfId="46" priority="57">
      <formula>MOD(ROW(),2)=0</formula>
    </cfRule>
  </conditionalFormatting>
  <conditionalFormatting sqref="A73:C79 E73:E79 G73:G79">
    <cfRule type="expression" dxfId="45" priority="56">
      <formula>MOD(ROW(),2)=0</formula>
    </cfRule>
  </conditionalFormatting>
  <conditionalFormatting sqref="E92:E93 G92:G93">
    <cfRule type="expression" dxfId="44" priority="55">
      <formula>MOD(ROW(),2)=0</formula>
    </cfRule>
  </conditionalFormatting>
  <conditionalFormatting sqref="C56:C59">
    <cfRule type="expression" dxfId="43" priority="54">
      <formula>MOD(ROW(),2)=0</formula>
    </cfRule>
  </conditionalFormatting>
  <conditionalFormatting sqref="C65:C66">
    <cfRule type="expression" dxfId="42" priority="53">
      <formula>MOD(ROW(),2)=0</formula>
    </cfRule>
  </conditionalFormatting>
  <conditionalFormatting sqref="D46:D51">
    <cfRule type="expression" dxfId="41" priority="52">
      <formula>MOD(ROW(),2)=0</formula>
    </cfRule>
  </conditionalFormatting>
  <conditionalFormatting sqref="D56:D60">
    <cfRule type="expression" dxfId="40" priority="51">
      <formula>MOD(ROW(),2)=0</formula>
    </cfRule>
  </conditionalFormatting>
  <conditionalFormatting sqref="D65:D67">
    <cfRule type="expression" dxfId="39" priority="50">
      <formula>MOD(ROW(),2)=0</formula>
    </cfRule>
  </conditionalFormatting>
  <conditionalFormatting sqref="D98:D104">
    <cfRule type="expression" dxfId="38" priority="48">
      <formula>MOD(ROW(),2)=0</formula>
    </cfRule>
  </conditionalFormatting>
  <conditionalFormatting sqref="D72:D79">
    <cfRule type="expression" dxfId="37" priority="49">
      <formula>MOD(ROW(),2)=0</formula>
    </cfRule>
  </conditionalFormatting>
  <conditionalFormatting sqref="E101:E102 A101:A102 G101:G102 C101:C102">
    <cfRule type="expression" dxfId="36" priority="47">
      <formula>MOD(ROW(),2)=0</formula>
    </cfRule>
  </conditionalFormatting>
  <conditionalFormatting sqref="D13:D35 D37">
    <cfRule type="expression" dxfId="35" priority="46">
      <formula>MOD(ROW(),2)=0</formula>
    </cfRule>
  </conditionalFormatting>
  <conditionalFormatting sqref="H12 H90:H93">
    <cfRule type="expression" dxfId="34" priority="45">
      <formula>MOD(ROW(),2)=0</formula>
    </cfRule>
  </conditionalFormatting>
  <conditionalFormatting sqref="H46:H51">
    <cfRule type="expression" dxfId="33" priority="44">
      <formula>MOD(ROW(),2)=0</formula>
    </cfRule>
  </conditionalFormatting>
  <conditionalFormatting sqref="H56:H60">
    <cfRule type="expression" dxfId="32" priority="43">
      <formula>MOD(ROW(),2)=0</formula>
    </cfRule>
  </conditionalFormatting>
  <conditionalFormatting sqref="H65:H67">
    <cfRule type="expression" dxfId="31" priority="42">
      <formula>MOD(ROW(),2)=0</formula>
    </cfRule>
  </conditionalFormatting>
  <conditionalFormatting sqref="H98:H104">
    <cfRule type="expression" dxfId="30" priority="40">
      <formula>MOD(ROW(),2)=0</formula>
    </cfRule>
  </conditionalFormatting>
  <conditionalFormatting sqref="H72:H79">
    <cfRule type="expression" dxfId="29" priority="41">
      <formula>MOD(ROW(),2)=0</formula>
    </cfRule>
  </conditionalFormatting>
  <conditionalFormatting sqref="H13:H35 H37">
    <cfRule type="expression" dxfId="28" priority="39">
      <formula>MOD(ROW(),2)=0</formula>
    </cfRule>
  </conditionalFormatting>
  <conditionalFormatting sqref="C31">
    <cfRule type="expression" dxfId="27" priority="37">
      <formula>MOD(ROW(),2)=0</formula>
    </cfRule>
  </conditionalFormatting>
  <conditionalFormatting sqref="C35">
    <cfRule type="expression" dxfId="26" priority="36">
      <formula>MOD(ROW(),2)=0</formula>
    </cfRule>
  </conditionalFormatting>
  <conditionalFormatting sqref="A36:C36 E36 G36">
    <cfRule type="expression" dxfId="25" priority="35">
      <formula>MOD(ROW(),2)=0</formula>
    </cfRule>
  </conditionalFormatting>
  <conditionalFormatting sqref="D36">
    <cfRule type="expression" dxfId="24" priority="34">
      <formula>MOD(ROW(),2)=0</formula>
    </cfRule>
  </conditionalFormatting>
  <conditionalFormatting sqref="H36">
    <cfRule type="expression" dxfId="23" priority="33">
      <formula>MOD(ROW(),2)=0</formula>
    </cfRule>
  </conditionalFormatting>
  <conditionalFormatting sqref="E38 A38 G38 C38">
    <cfRule type="expression" dxfId="22" priority="32">
      <formula>MOD(ROW(),2)=0</formula>
    </cfRule>
  </conditionalFormatting>
  <conditionalFormatting sqref="D38">
    <cfRule type="expression" dxfId="21" priority="31">
      <formula>MOD(ROW(),2)=0</formula>
    </cfRule>
  </conditionalFormatting>
  <conditionalFormatting sqref="H38">
    <cfRule type="expression" dxfId="20" priority="30">
      <formula>MOD(ROW(),2)=0</formula>
    </cfRule>
  </conditionalFormatting>
  <conditionalFormatting sqref="G37">
    <cfRule type="expression" dxfId="19" priority="29">
      <formula>MOD(ROW(),2)=0</formula>
    </cfRule>
  </conditionalFormatting>
  <conditionalFormatting sqref="F12:F35 F72 F98:F100 F90:F91 F103:F104">
    <cfRule type="expression" dxfId="18" priority="19">
      <formula>MOD(ROW(),2)=0</formula>
    </cfRule>
  </conditionalFormatting>
  <conditionalFormatting sqref="F46:F51">
    <cfRule type="expression" dxfId="17" priority="18">
      <formula>MOD(ROW(),2)=0</formula>
    </cfRule>
  </conditionalFormatting>
  <conditionalFormatting sqref="F56:F59">
    <cfRule type="expression" dxfId="16" priority="17">
      <formula>MOD(ROW(),2)=0</formula>
    </cfRule>
  </conditionalFormatting>
  <conditionalFormatting sqref="F65:F67">
    <cfRule type="expression" dxfId="15" priority="16">
      <formula>MOD(ROW(),2)=0</formula>
    </cfRule>
  </conditionalFormatting>
  <conditionalFormatting sqref="F73:F79">
    <cfRule type="expression" dxfId="14" priority="15">
      <formula>MOD(ROW(),2)=0</formula>
    </cfRule>
  </conditionalFormatting>
  <conditionalFormatting sqref="F92:F93">
    <cfRule type="expression" dxfId="13" priority="14">
      <formula>MOD(ROW(),2)=0</formula>
    </cfRule>
  </conditionalFormatting>
  <conditionalFormatting sqref="F101:F102">
    <cfRule type="expression" dxfId="12" priority="13">
      <formula>MOD(ROW(),2)=0</formula>
    </cfRule>
  </conditionalFormatting>
  <conditionalFormatting sqref="F38">
    <cfRule type="expression" dxfId="11" priority="12">
      <formula>MOD(ROW(),2)=0</formula>
    </cfRule>
  </conditionalFormatting>
  <conditionalFormatting sqref="F36">
    <cfRule type="expression" dxfId="10" priority="11">
      <formula>MOD(ROW(),2)=0</formula>
    </cfRule>
  </conditionalFormatting>
  <conditionalFormatting sqref="C67">
    <cfRule type="expression" dxfId="9" priority="10">
      <formula>MOD(ROW(),2)=0</formula>
    </cfRule>
  </conditionalFormatting>
  <conditionalFormatting sqref="B12:B35">
    <cfRule type="expression" dxfId="8" priority="9">
      <formula>MOD(ROW(),2)=0</formula>
    </cfRule>
  </conditionalFormatting>
  <conditionalFormatting sqref="B38">
    <cfRule type="expression" dxfId="7" priority="8">
      <formula>MOD(ROW(),2)=0</formula>
    </cfRule>
  </conditionalFormatting>
  <conditionalFormatting sqref="B56:B59">
    <cfRule type="expression" dxfId="6" priority="7">
      <formula>MOD(ROW(),2)=0</formula>
    </cfRule>
  </conditionalFormatting>
  <conditionalFormatting sqref="B59">
    <cfRule type="expression" dxfId="5" priority="6">
      <formula>MOD(ROW(),2)=0</formula>
    </cfRule>
  </conditionalFormatting>
  <conditionalFormatting sqref="B98:B100 B103:B104">
    <cfRule type="expression" dxfId="4" priority="5">
      <formula>MOD(ROW(),2)=0</formula>
    </cfRule>
  </conditionalFormatting>
  <conditionalFormatting sqref="B101:B102">
    <cfRule type="expression" dxfId="3" priority="4">
      <formula>MOD(ROW(),2)=0</formula>
    </cfRule>
  </conditionalFormatting>
  <conditionalFormatting sqref="C60">
    <cfRule type="expression" dxfId="2" priority="3">
      <formula>MOD(ROW(),2)=0</formula>
    </cfRule>
  </conditionalFormatting>
  <conditionalFormatting sqref="B60">
    <cfRule type="expression" dxfId="1" priority="2">
      <formula>MOD(ROW(),2)=0</formula>
    </cfRule>
  </conditionalFormatting>
  <conditionalFormatting sqref="F60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SCH per FTE</vt:lpstr>
      <vt:lpstr>Ugrad SCH per FTE</vt:lpstr>
      <vt:lpstr>GRAD SCH per 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Ed Stuart</cp:lastModifiedBy>
  <cp:lastPrinted>2019-06-17T14:50:04Z</cp:lastPrinted>
  <dcterms:created xsi:type="dcterms:W3CDTF">2016-06-20T18:50:01Z</dcterms:created>
  <dcterms:modified xsi:type="dcterms:W3CDTF">2019-07-09T15:03:51Z</dcterms:modified>
</cp:coreProperties>
</file>