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structional Activity Reports\2017-18 Instructional Activity\"/>
    </mc:Choice>
  </mc:AlternateContent>
  <workbookProtection workbookAlgorithmName="SHA-512" workbookHashValue="Mbf8XLDmLb2qwBgqQnkIxb7e3f3XBH9S7cbrsejgqsvePMhsnPKNsy/K1ZAmCbZhlZQOVKg3NaCjr35Z6+rpeA==" workbookSaltValue="oVqdlffSqUaqxf22JtE9ww==" workbookSpinCount="100000" lockStructure="1"/>
  <bookViews>
    <workbookView xWindow="0" yWindow="0" windowWidth="23145" windowHeight="11850"/>
  </bookViews>
  <sheets>
    <sheet name="TOTAL SCH per FTE" sheetId="1" r:id="rId1"/>
    <sheet name="Ugrad SCH per FTE" sheetId="2" r:id="rId2"/>
    <sheet name="GRAD SCH per FTE" sheetId="3" r:id="rId3"/>
  </sheets>
  <calcPr calcId="162913"/>
</workbook>
</file>

<file path=xl/calcChain.xml><?xml version="1.0" encoding="utf-8"?>
<calcChain xmlns="http://schemas.openxmlformats.org/spreadsheetml/2006/main">
  <c r="B39" i="1" l="1"/>
  <c r="B36" i="1"/>
  <c r="B80" i="1"/>
  <c r="C36" i="1" l="1"/>
  <c r="C39" i="1" s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G94" i="3" l="1"/>
  <c r="G80" i="3"/>
  <c r="G68" i="3"/>
  <c r="G61" i="3"/>
  <c r="G52" i="3"/>
  <c r="G36" i="3"/>
  <c r="G39" i="3" s="1"/>
  <c r="D18" i="2"/>
  <c r="D19" i="2"/>
  <c r="D17" i="2"/>
  <c r="D16" i="2"/>
  <c r="D15" i="2"/>
  <c r="D14" i="2"/>
  <c r="D13" i="2"/>
  <c r="D79" i="3" l="1"/>
  <c r="D58" i="3" l="1"/>
  <c r="D57" i="3"/>
  <c r="D58" i="2"/>
  <c r="D57" i="2"/>
  <c r="D86" i="1"/>
  <c r="D83" i="1"/>
  <c r="D74" i="1"/>
  <c r="D73" i="1"/>
  <c r="D72" i="1"/>
  <c r="D66" i="1"/>
  <c r="D65" i="1"/>
  <c r="D48" i="1"/>
  <c r="D50" i="1"/>
  <c r="D59" i="1"/>
  <c r="D58" i="1"/>
  <c r="D57" i="1"/>
  <c r="D56" i="1"/>
  <c r="D98" i="1" l="1"/>
  <c r="F105" i="3" l="1"/>
  <c r="F94" i="3"/>
  <c r="F80" i="3"/>
  <c r="F68" i="3"/>
  <c r="F61" i="3"/>
  <c r="F52" i="3"/>
  <c r="F36" i="3"/>
  <c r="F39" i="3" s="1"/>
  <c r="F105" i="2"/>
  <c r="F94" i="2"/>
  <c r="F80" i="2"/>
  <c r="F68" i="2"/>
  <c r="F61" i="2"/>
  <c r="F52" i="2"/>
  <c r="F36" i="2"/>
  <c r="F39" i="2" s="1"/>
  <c r="F108" i="3" l="1"/>
  <c r="F108" i="2"/>
  <c r="F94" i="1" l="1"/>
  <c r="F52" i="1"/>
  <c r="F61" i="1"/>
  <c r="F68" i="1"/>
  <c r="F80" i="1"/>
  <c r="F36" i="1"/>
  <c r="F39" i="1" s="1"/>
  <c r="F105" i="1" l="1"/>
  <c r="F108" i="1" s="1"/>
  <c r="G36" i="2" l="1"/>
  <c r="G39" i="2" s="1"/>
  <c r="G105" i="3"/>
  <c r="G108" i="3" s="1"/>
  <c r="G94" i="2"/>
  <c r="G80" i="2"/>
  <c r="G105" i="2" s="1"/>
  <c r="G68" i="2"/>
  <c r="G61" i="2"/>
  <c r="G52" i="2"/>
  <c r="G52" i="1"/>
  <c r="G94" i="1"/>
  <c r="G105" i="1"/>
  <c r="G80" i="1"/>
  <c r="G68" i="1"/>
  <c r="G61" i="1"/>
  <c r="G36" i="1"/>
  <c r="G39" i="1" s="1"/>
  <c r="H108" i="3" l="1"/>
  <c r="G108" i="2"/>
  <c r="H108" i="2" s="1"/>
  <c r="G108" i="1"/>
  <c r="H108" i="1" s="1"/>
  <c r="H105" i="3"/>
  <c r="C105" i="3"/>
  <c r="H104" i="3"/>
  <c r="D104" i="3"/>
  <c r="H103" i="3"/>
  <c r="D103" i="3"/>
  <c r="H102" i="3"/>
  <c r="D102" i="3"/>
  <c r="H101" i="3"/>
  <c r="D101" i="3"/>
  <c r="H100" i="3"/>
  <c r="D100" i="3"/>
  <c r="H99" i="3"/>
  <c r="D99" i="3"/>
  <c r="H98" i="3"/>
  <c r="D98" i="3"/>
  <c r="H94" i="3"/>
  <c r="C94" i="3"/>
  <c r="B94" i="3"/>
  <c r="H93" i="3"/>
  <c r="D93" i="3"/>
  <c r="H92" i="3"/>
  <c r="D92" i="3"/>
  <c r="H91" i="3"/>
  <c r="D91" i="3"/>
  <c r="H90" i="3"/>
  <c r="D90" i="3"/>
  <c r="H86" i="3"/>
  <c r="D86" i="3"/>
  <c r="H83" i="3"/>
  <c r="D83" i="3"/>
  <c r="H80" i="3"/>
  <c r="C80" i="3"/>
  <c r="B80" i="3"/>
  <c r="H79" i="3"/>
  <c r="H78" i="3"/>
  <c r="D78" i="3"/>
  <c r="H77" i="3"/>
  <c r="D77" i="3"/>
  <c r="H76" i="3"/>
  <c r="D76" i="3"/>
  <c r="H75" i="3"/>
  <c r="D75" i="3"/>
  <c r="H74" i="3"/>
  <c r="D74" i="3"/>
  <c r="H73" i="3"/>
  <c r="D73" i="3"/>
  <c r="H72" i="3"/>
  <c r="D72" i="3"/>
  <c r="H68" i="3"/>
  <c r="C68" i="3"/>
  <c r="B68" i="3"/>
  <c r="H67" i="3"/>
  <c r="D67" i="3"/>
  <c r="H66" i="3"/>
  <c r="D66" i="3"/>
  <c r="H65" i="3"/>
  <c r="D65" i="3"/>
  <c r="H61" i="3"/>
  <c r="C61" i="3"/>
  <c r="B61" i="3"/>
  <c r="H60" i="3"/>
  <c r="D60" i="3"/>
  <c r="H59" i="3"/>
  <c r="D59" i="3"/>
  <c r="H58" i="3"/>
  <c r="H57" i="3"/>
  <c r="H56" i="3"/>
  <c r="D56" i="3"/>
  <c r="H52" i="3"/>
  <c r="C52" i="3"/>
  <c r="B52" i="3"/>
  <c r="H51" i="3"/>
  <c r="D51" i="3"/>
  <c r="H50" i="3"/>
  <c r="D50" i="3"/>
  <c r="H49" i="3"/>
  <c r="D49" i="3"/>
  <c r="H48" i="3"/>
  <c r="D48" i="3"/>
  <c r="H47" i="3"/>
  <c r="D47" i="3"/>
  <c r="H46" i="3"/>
  <c r="D46" i="3"/>
  <c r="H42" i="3"/>
  <c r="D42" i="3"/>
  <c r="H39" i="3"/>
  <c r="H38" i="3"/>
  <c r="D38" i="3"/>
  <c r="H37" i="3"/>
  <c r="D37" i="3"/>
  <c r="H36" i="3"/>
  <c r="C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B36" i="3"/>
  <c r="B39" i="3" s="1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05" i="2"/>
  <c r="C105" i="2"/>
  <c r="B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4" i="2"/>
  <c r="B94" i="2"/>
  <c r="H93" i="2"/>
  <c r="D93" i="2"/>
  <c r="H92" i="2"/>
  <c r="D92" i="2"/>
  <c r="H91" i="2"/>
  <c r="D91" i="2"/>
  <c r="H90" i="2"/>
  <c r="C94" i="2"/>
  <c r="H86" i="2"/>
  <c r="D86" i="2"/>
  <c r="H83" i="2"/>
  <c r="D83" i="2"/>
  <c r="H80" i="2"/>
  <c r="C80" i="2"/>
  <c r="B80" i="2"/>
  <c r="H79" i="2"/>
  <c r="D79" i="2"/>
  <c r="H78" i="2"/>
  <c r="D78" i="2"/>
  <c r="H77" i="2"/>
  <c r="D77" i="2"/>
  <c r="H76" i="2"/>
  <c r="D76" i="2"/>
  <c r="H75" i="2"/>
  <c r="D75" i="2"/>
  <c r="H74" i="2"/>
  <c r="D74" i="2"/>
  <c r="H73" i="2"/>
  <c r="D73" i="2"/>
  <c r="H72" i="2"/>
  <c r="D72" i="2"/>
  <c r="H68" i="2"/>
  <c r="C68" i="2"/>
  <c r="B68" i="2"/>
  <c r="H67" i="2"/>
  <c r="D67" i="2"/>
  <c r="H66" i="2"/>
  <c r="D66" i="2"/>
  <c r="H65" i="2"/>
  <c r="D65" i="2"/>
  <c r="H61" i="2"/>
  <c r="C61" i="2"/>
  <c r="B61" i="2"/>
  <c r="H60" i="2"/>
  <c r="D60" i="2"/>
  <c r="H59" i="2"/>
  <c r="D59" i="2"/>
  <c r="H58" i="2"/>
  <c r="H57" i="2"/>
  <c r="H56" i="2"/>
  <c r="D56" i="2"/>
  <c r="H52" i="2"/>
  <c r="C52" i="2"/>
  <c r="B52" i="2"/>
  <c r="H51" i="2"/>
  <c r="D51" i="2"/>
  <c r="H50" i="2"/>
  <c r="D50" i="2"/>
  <c r="H49" i="2"/>
  <c r="D49" i="2"/>
  <c r="H48" i="2"/>
  <c r="D48" i="2"/>
  <c r="H47" i="2"/>
  <c r="D47" i="2"/>
  <c r="H46" i="2"/>
  <c r="D46" i="2"/>
  <c r="H42" i="2"/>
  <c r="D42" i="2"/>
  <c r="H39" i="2"/>
  <c r="H38" i="2"/>
  <c r="D38" i="2"/>
  <c r="H37" i="2"/>
  <c r="D37" i="2"/>
  <c r="H36" i="2"/>
  <c r="C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B36" i="2"/>
  <c r="B39" i="2" s="1"/>
  <c r="H23" i="2"/>
  <c r="D23" i="2"/>
  <c r="H22" i="2"/>
  <c r="D22" i="2"/>
  <c r="H21" i="2"/>
  <c r="D21" i="2"/>
  <c r="H20" i="2"/>
  <c r="D20" i="2"/>
  <c r="H19" i="2"/>
  <c r="H18" i="2"/>
  <c r="H17" i="2"/>
  <c r="H16" i="2"/>
  <c r="H15" i="2"/>
  <c r="H14" i="2"/>
  <c r="H13" i="2"/>
  <c r="H12" i="2"/>
  <c r="D12" i="2"/>
  <c r="H105" i="1"/>
  <c r="H104" i="1"/>
  <c r="H103" i="1"/>
  <c r="H102" i="1"/>
  <c r="H101" i="1"/>
  <c r="H100" i="1"/>
  <c r="H99" i="1"/>
  <c r="H98" i="1"/>
  <c r="H94" i="1"/>
  <c r="H93" i="1"/>
  <c r="H92" i="1"/>
  <c r="H91" i="1"/>
  <c r="H90" i="1"/>
  <c r="H86" i="1"/>
  <c r="H83" i="1"/>
  <c r="H80" i="1"/>
  <c r="H79" i="1"/>
  <c r="H78" i="1"/>
  <c r="H77" i="1"/>
  <c r="H76" i="1"/>
  <c r="H75" i="1"/>
  <c r="H74" i="1"/>
  <c r="H73" i="1"/>
  <c r="H72" i="1"/>
  <c r="H68" i="1"/>
  <c r="H67" i="1"/>
  <c r="H66" i="1"/>
  <c r="H65" i="1"/>
  <c r="H61" i="1"/>
  <c r="H60" i="1"/>
  <c r="H59" i="1"/>
  <c r="H58" i="1"/>
  <c r="H57" i="1"/>
  <c r="H56" i="1"/>
  <c r="H52" i="1"/>
  <c r="H51" i="1"/>
  <c r="H50" i="1"/>
  <c r="H49" i="1"/>
  <c r="H48" i="1"/>
  <c r="H47" i="1"/>
  <c r="H46" i="1"/>
  <c r="H42" i="1"/>
  <c r="H39" i="1"/>
  <c r="H36" i="1"/>
  <c r="D99" i="1"/>
  <c r="D100" i="1"/>
  <c r="D101" i="1"/>
  <c r="D102" i="1"/>
  <c r="D103" i="1"/>
  <c r="D91" i="1"/>
  <c r="D92" i="1"/>
  <c r="D93" i="1"/>
  <c r="D75" i="1"/>
  <c r="D76" i="1"/>
  <c r="D77" i="1"/>
  <c r="D78" i="1"/>
  <c r="D79" i="1"/>
  <c r="D67" i="1"/>
  <c r="D60" i="1"/>
  <c r="D47" i="1"/>
  <c r="D49" i="1"/>
  <c r="D51" i="1"/>
  <c r="D46" i="1"/>
  <c r="D42" i="1"/>
  <c r="D37" i="1"/>
  <c r="D38" i="1"/>
  <c r="D35" i="1"/>
  <c r="D34" i="1"/>
  <c r="D33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B108" i="2" l="1"/>
  <c r="D94" i="2"/>
  <c r="D68" i="2"/>
  <c r="D68" i="3"/>
  <c r="D52" i="2"/>
  <c r="D105" i="2"/>
  <c r="D52" i="3"/>
  <c r="D94" i="3"/>
  <c r="B105" i="3"/>
  <c r="B108" i="3" s="1"/>
  <c r="D80" i="2"/>
  <c r="D80" i="3"/>
  <c r="D61" i="2"/>
  <c r="D61" i="3"/>
  <c r="D36" i="3"/>
  <c r="C39" i="3"/>
  <c r="D39" i="3" s="1"/>
  <c r="D24" i="3"/>
  <c r="D36" i="2"/>
  <c r="D24" i="2"/>
  <c r="D90" i="2"/>
  <c r="C39" i="2"/>
  <c r="D105" i="3" l="1"/>
  <c r="C108" i="3"/>
  <c r="D108" i="3" s="1"/>
  <c r="D39" i="2"/>
  <c r="C108" i="2"/>
  <c r="D108" i="2" s="1"/>
  <c r="B94" i="1" l="1"/>
  <c r="D90" i="1"/>
  <c r="B68" i="1"/>
  <c r="B61" i="1"/>
  <c r="B52" i="1"/>
  <c r="D52" i="1" s="1"/>
  <c r="D24" i="1"/>
  <c r="B105" i="1" l="1"/>
  <c r="D104" i="1"/>
  <c r="C105" i="1"/>
  <c r="C108" i="1" s="1"/>
  <c r="C52" i="1"/>
  <c r="C94" i="1"/>
  <c r="D94" i="1" s="1"/>
  <c r="D105" i="1" l="1"/>
  <c r="C80" i="1"/>
  <c r="D80" i="1" s="1"/>
  <c r="C68" i="1"/>
  <c r="D68" i="1" s="1"/>
  <c r="C61" i="1"/>
  <c r="D61" i="1" s="1"/>
  <c r="O66" i="1"/>
  <c r="B108" i="1" l="1"/>
  <c r="D108" i="1" s="1"/>
  <c r="D36" i="1"/>
  <c r="D39" i="1"/>
</calcChain>
</file>

<file path=xl/sharedStrings.xml><?xml version="1.0" encoding="utf-8"?>
<sst xmlns="http://schemas.openxmlformats.org/spreadsheetml/2006/main" count="434" uniqueCount="163">
  <si>
    <t>THE UNIVERSITY OF MISSISSIPPI</t>
  </si>
  <si>
    <t>STUDENT CREDIT HOUR PER FTE FACULTY</t>
  </si>
  <si>
    <t>INCLUDES ALL CAMPUSES</t>
  </si>
  <si>
    <t>FACULTY</t>
  </si>
  <si>
    <t>STUDENT</t>
  </si>
  <si>
    <t>CR HR</t>
  </si>
  <si>
    <t>FTE</t>
  </si>
  <si>
    <t>PER FTE</t>
  </si>
  <si>
    <t>COLLEGE/DEPT</t>
  </si>
  <si>
    <t>Row Labels</t>
  </si>
  <si>
    <t>Sum of Sum of ADJ FTE IHL6</t>
  </si>
  <si>
    <t>COLLEGE OF LIBERAL ARTS</t>
  </si>
  <si>
    <t>Aerospace Studies</t>
  </si>
  <si>
    <t>AEROSPACE STUDIES</t>
  </si>
  <si>
    <t>African-Amer Studies</t>
  </si>
  <si>
    <t>AFRICAN AMERICAN STUDIES PROGRAM</t>
  </si>
  <si>
    <t>Art</t>
  </si>
  <si>
    <t>ART</t>
  </si>
  <si>
    <t>ART &amp; ART HISTORY</t>
  </si>
  <si>
    <t>Biology</t>
  </si>
  <si>
    <t>BIOLOGY</t>
  </si>
  <si>
    <t>Chemistry</t>
  </si>
  <si>
    <t>CHEMISTRY &amp; BIOCHEMISTRY</t>
  </si>
  <si>
    <t>Classics</t>
  </si>
  <si>
    <t>CLASSICS</t>
  </si>
  <si>
    <t>Economics</t>
  </si>
  <si>
    <t>ECONOMICS</t>
  </si>
  <si>
    <t>English</t>
  </si>
  <si>
    <t>ENGLISH</t>
  </si>
  <si>
    <t>History</t>
  </si>
  <si>
    <t>HISTORY</t>
  </si>
  <si>
    <t>Mathematics</t>
  </si>
  <si>
    <t>MATHEMATICS</t>
  </si>
  <si>
    <t>Military Science</t>
  </si>
  <si>
    <t>MILITARY SCIENCE &amp; LEADERSHIP</t>
  </si>
  <si>
    <t>Modern Languages</t>
  </si>
  <si>
    <t>MODERN LANGUAGES</t>
  </si>
  <si>
    <t>Music</t>
  </si>
  <si>
    <t>MUSIC</t>
  </si>
  <si>
    <t>Naval Science</t>
  </si>
  <si>
    <t>NAVAL SCIENCE</t>
  </si>
  <si>
    <t>Philosophy</t>
  </si>
  <si>
    <t>PHILOSOPHY &amp; RELIGION</t>
  </si>
  <si>
    <t>Physics/Astronomy</t>
  </si>
  <si>
    <t>PHYSICS &amp; ASTRONOMY</t>
  </si>
  <si>
    <t>Political Science</t>
  </si>
  <si>
    <t>POLITICAL SCIENCE</t>
  </si>
  <si>
    <t>Psychology</t>
  </si>
  <si>
    <t>PSYCHOLOGY</t>
  </si>
  <si>
    <t>Public Policy Leadership</t>
  </si>
  <si>
    <t>PUBLIC POLICY LEADERSHIP</t>
  </si>
  <si>
    <t>Sociology/Anthropology</t>
  </si>
  <si>
    <t>SOCIOLOGY &amp; ANTHROPOLOGY</t>
  </si>
  <si>
    <t>Southern Studies</t>
  </si>
  <si>
    <t>CENTER FOR THE STUDY OF SOUTHERN CULTURE</t>
  </si>
  <si>
    <t>Speech</t>
  </si>
  <si>
    <t>SPEECH</t>
  </si>
  <si>
    <t>Theatre Arts</t>
  </si>
  <si>
    <t>THEATRE ARTS</t>
  </si>
  <si>
    <t>Writing &amp; Rhetoric</t>
  </si>
  <si>
    <t>WRITING &amp; RHETORIC</t>
  </si>
  <si>
    <t>SUBTOTAL</t>
  </si>
  <si>
    <t>TOTAL LIBERAL ARTS</t>
  </si>
  <si>
    <t>COLLEGE OF LIBERAL ARTS Total</t>
  </si>
  <si>
    <t xml:space="preserve"> </t>
  </si>
  <si>
    <t>SCHOOL OF ACCOUNTANCY</t>
  </si>
  <si>
    <t>SCHOOL OF APPLIED SCIENCES</t>
  </si>
  <si>
    <t>Intelligence &amp; Security Studies</t>
  </si>
  <si>
    <t>CENTER FOR INTEL &amp; SECURITY STUDIES</t>
  </si>
  <si>
    <t>COMMUNICATION SCIENCES &amp; DISORDERS</t>
  </si>
  <si>
    <t>HESRM</t>
  </si>
  <si>
    <t>HEALTH, EXERCISE SCI &amp; RECREATION MGMT</t>
  </si>
  <si>
    <t>Legal Studies</t>
  </si>
  <si>
    <t>LEGAL STUDIES</t>
  </si>
  <si>
    <t>Nutrition &amp; Hospitality Mgmt.</t>
  </si>
  <si>
    <t>NUTRITION &amp; HOSPITALITY MANAGEMENT</t>
  </si>
  <si>
    <t>Social Work</t>
  </si>
  <si>
    <t>SOCIAL WORK</t>
  </si>
  <si>
    <t>TOTAL APPLIED SCIENCES</t>
  </si>
  <si>
    <t>SCHOOL OF APPLIED SCIENCES Total</t>
  </si>
  <si>
    <t>SCHOOL OF BUSINESS</t>
  </si>
  <si>
    <t>Finance</t>
  </si>
  <si>
    <t>FINANCE</t>
  </si>
  <si>
    <t>Management</t>
  </si>
  <si>
    <t>MANAGEMENT</t>
  </si>
  <si>
    <t>Marketing</t>
  </si>
  <si>
    <t>MARKETING</t>
  </si>
  <si>
    <t>MANAGEMENT INFORMATION SYSTEMS</t>
  </si>
  <si>
    <t>MIS/POM</t>
  </si>
  <si>
    <t>MHA</t>
  </si>
  <si>
    <t>TOTAL BUSINESS</t>
  </si>
  <si>
    <t>SCHOOL OF BUSINESS ADMINISTRATION Total</t>
  </si>
  <si>
    <t>SCHOOL OF BUSINESS ADMINISTRATION</t>
  </si>
  <si>
    <t>SCHOOL OF EDUCATION</t>
  </si>
  <si>
    <t>Leadership/Counselor Ed</t>
  </si>
  <si>
    <t>LEADERSHIP &amp; COUNSELOR EDUCATION</t>
  </si>
  <si>
    <t>TEACHER EDUCATION</t>
  </si>
  <si>
    <t>University Studies</t>
  </si>
  <si>
    <t>UNIVERSITY STUDIES</t>
  </si>
  <si>
    <t xml:space="preserve">TOTAL EDUCATION </t>
  </si>
  <si>
    <t>SCHOOL OF EDUCATION Total</t>
  </si>
  <si>
    <t>SCHOOL OF ENGINEERING</t>
  </si>
  <si>
    <t>Center for Manf Excellence</t>
  </si>
  <si>
    <t>CENTER FOR MANUFACTURING EXCELLENCE(CME)</t>
  </si>
  <si>
    <t>Chemical Engineering</t>
  </si>
  <si>
    <t>CHEMICAL ENGINEERING</t>
  </si>
  <si>
    <t>Civil Engineering</t>
  </si>
  <si>
    <t>CIVIL ENGINEERING</t>
  </si>
  <si>
    <t>Computer Science</t>
  </si>
  <si>
    <t>COMPUTER &amp; INFORMATION SCIENCE</t>
  </si>
  <si>
    <t>Electrical Engineering</t>
  </si>
  <si>
    <t>ELECTRICAL ENGINEERING</t>
  </si>
  <si>
    <t>Geology &amp; Geological Engineering</t>
  </si>
  <si>
    <t>GEOLOGY &amp; GEOLOGICAL ENGINEERING</t>
  </si>
  <si>
    <t>Mechanical Engineering</t>
  </si>
  <si>
    <t>MECHANICAL ENGINEERING</t>
  </si>
  <si>
    <t>NAT'L CTR COMPUTATIONAL HYDROSCI &amp; ENGIN</t>
  </si>
  <si>
    <t>TOTAL ENGINEERING</t>
  </si>
  <si>
    <t>SCHOOL OF ENGINEERING Total</t>
  </si>
  <si>
    <t>SCHOOL OF JOURNALISM</t>
  </si>
  <si>
    <t>SCHOOL OF JOURNALISM &amp; NEW MEDIA Total</t>
  </si>
  <si>
    <t>SCHOOL OF LAW</t>
  </si>
  <si>
    <t>SCHOOL OF LAW Total</t>
  </si>
  <si>
    <t>SCHOOL OF PHARMACY</t>
  </si>
  <si>
    <t>BIOMOLECULAR SCIENCES</t>
  </si>
  <si>
    <t>BIOMOLECULAR SCIENCES - PHARMACOLOGY</t>
  </si>
  <si>
    <t>Pharmacy Administration</t>
  </si>
  <si>
    <t>PHARMACY ADMINISTRATION</t>
  </si>
  <si>
    <t>Pharmacy Practice</t>
  </si>
  <si>
    <t>PHARMACY PRACTICE</t>
  </si>
  <si>
    <t>TOTAL PHARMACY</t>
  </si>
  <si>
    <t>SCHOOL OF PHARMACY Total</t>
  </si>
  <si>
    <t>MISCELLANEOUS DEPARTMENTS</t>
  </si>
  <si>
    <t>Croft International Studies</t>
  </si>
  <si>
    <t>CROFT INST FOR INTERNATIONAL STUDIES</t>
  </si>
  <si>
    <t>Honors College</t>
  </si>
  <si>
    <t>SALLY MCDONNELL BARKSDALE HONORS COLLEGE</t>
  </si>
  <si>
    <t>Developmental Studies</t>
  </si>
  <si>
    <t>DEVELOPMENTAL STUDIES</t>
  </si>
  <si>
    <t>NCPA</t>
  </si>
  <si>
    <t>NATIONAL CENTER FOR PHYSICAL ACOUSTICS</t>
  </si>
  <si>
    <t>STUDY ABROAD</t>
  </si>
  <si>
    <t>TOTAL MISCELLANEOUS</t>
  </si>
  <si>
    <t>UNIVERSITY PROGRAMS Total</t>
  </si>
  <si>
    <t>UNIVERSITY PROGRAMS</t>
  </si>
  <si>
    <t>TOTAL UNIVERSITY</t>
  </si>
  <si>
    <t>Grand Total</t>
  </si>
  <si>
    <t>Gender Studies</t>
  </si>
  <si>
    <t>Dean's Office (ENVS, CINE)</t>
  </si>
  <si>
    <t>Communication Sci&amp;Disorders</t>
  </si>
  <si>
    <t>Pharmaceutics&amp;Drug Delivery</t>
  </si>
  <si>
    <t>Biomolecular Sciences</t>
  </si>
  <si>
    <t>Study Abroad</t>
  </si>
  <si>
    <t>Teacher Education</t>
  </si>
  <si>
    <t>Gen Instructional Expense</t>
  </si>
  <si>
    <t>Ctr Student Success/1st Year</t>
  </si>
  <si>
    <t>UNDERGRADUATE STUDENT CREDIT HOUR PER FTE FACULTY</t>
  </si>
  <si>
    <t>GRADUATE STUDENT CREDIT HOUR PER FTE FACULTY</t>
  </si>
  <si>
    <t>ACADEMIC YEAR 2017-18</t>
  </si>
  <si>
    <t>FALL SEMESTER 2017-18</t>
  </si>
  <si>
    <t>SPRING SEMESTER 2017-18</t>
  </si>
  <si>
    <t>NCCHE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</si>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</sst>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sz val="8"/>
      <name val="Verdana"/>
      <family val="2"/>
    </font>
    <font>
      <b/>
      <i/>
      <sz val="8"/>
      <color theme="0"/>
      <name val="Verdana"/>
      <family val="2"/>
    </font>
    <font>
      <i/>
      <sz val="8"/>
      <color theme="0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1D32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6" fillId="4" borderId="0" xfId="0" applyFont="1" applyFill="1" applyBorder="1"/>
    <xf numFmtId="2" fontId="3" fillId="0" borderId="0" xfId="0" applyNumberFormat="1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4" fontId="4" fillId="2" borderId="0" xfId="1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2" fontId="3" fillId="0" borderId="0" xfId="2" applyNumberFormat="1" applyFont="1" applyFill="1" applyBorder="1" applyAlignment="1">
      <alignment horizontal="right"/>
    </xf>
    <xf numFmtId="43" fontId="4" fillId="2" borderId="0" xfId="1" applyFont="1" applyFill="1" applyBorder="1"/>
    <xf numFmtId="0" fontId="8" fillId="0" borderId="0" xfId="0" applyFont="1"/>
    <xf numFmtId="0" fontId="2" fillId="2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22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workbookViewId="0">
      <selection activeCell="A8" sqref="A8"/>
    </sheetView>
  </sheetViews>
  <sheetFormatPr defaultColWidth="9.140625" defaultRowHeight="10.5" x14ac:dyDescent="0.15"/>
  <cols>
    <col min="1" max="1" width="30.5703125" style="1" customWidth="1"/>
    <col min="2" max="2" width="11.28515625" style="30" bestFit="1" customWidth="1"/>
    <col min="3" max="3" width="11.42578125" style="6" bestFit="1" customWidth="1"/>
    <col min="4" max="4" width="10.140625" style="5" bestFit="1" customWidth="1"/>
    <col min="5" max="5" width="2.85546875" style="7" customWidth="1"/>
    <col min="6" max="6" width="11.28515625" style="5" bestFit="1" customWidth="1"/>
    <col min="7" max="7" width="11.42578125" style="6" bestFit="1" customWidth="1"/>
    <col min="8" max="8" width="8.7109375" style="5" bestFit="1" customWidth="1"/>
    <col min="9" max="9" width="9.140625" style="1" customWidth="1"/>
    <col min="10" max="10" width="9.140625" style="1"/>
    <col min="11" max="12" width="9.140625" style="1" hidden="1" customWidth="1"/>
    <col min="13" max="13" width="15.5703125" style="1" hidden="1" customWidth="1"/>
    <col min="14" max="15" width="9.140625" style="1" hidden="1" customWidth="1"/>
    <col min="16" max="16" width="26.7109375" style="1" hidden="1" customWidth="1"/>
    <col min="17" max="16384" width="9.140625" style="1"/>
  </cols>
  <sheetData>
    <row r="1" spans="1:15" x14ac:dyDescent="0.15">
      <c r="A1" s="38" t="s">
        <v>0</v>
      </c>
      <c r="B1" s="38"/>
      <c r="C1" s="38"/>
      <c r="D1" s="38"/>
      <c r="E1" s="38"/>
      <c r="F1" s="38"/>
      <c r="G1" s="38"/>
      <c r="H1" s="38"/>
    </row>
    <row r="2" spans="1:15" x14ac:dyDescent="0.15">
      <c r="A2" s="38" t="s">
        <v>1</v>
      </c>
      <c r="B2" s="38"/>
      <c r="C2" s="38"/>
      <c r="D2" s="38"/>
      <c r="E2" s="38"/>
      <c r="F2" s="38"/>
      <c r="G2" s="38"/>
      <c r="H2" s="38"/>
    </row>
    <row r="3" spans="1:15" x14ac:dyDescent="0.15">
      <c r="A3" s="38" t="s">
        <v>158</v>
      </c>
      <c r="B3" s="38"/>
      <c r="C3" s="38"/>
      <c r="D3" s="38"/>
      <c r="E3" s="38"/>
      <c r="F3" s="38"/>
      <c r="G3" s="38"/>
      <c r="H3" s="38"/>
    </row>
    <row r="4" spans="1:15" x14ac:dyDescent="0.15">
      <c r="A4" s="38" t="s">
        <v>2</v>
      </c>
      <c r="B4" s="38"/>
      <c r="C4" s="38"/>
      <c r="D4" s="38"/>
      <c r="E4" s="38"/>
      <c r="F4" s="38"/>
      <c r="G4" s="38"/>
      <c r="H4" s="38"/>
    </row>
    <row r="5" spans="1:15" x14ac:dyDescent="0.15">
      <c r="A5" s="2"/>
      <c r="B5" s="32"/>
      <c r="C5" s="4"/>
      <c r="D5" s="3"/>
      <c r="E5" s="2"/>
      <c r="F5" s="3"/>
      <c r="G5" s="4"/>
      <c r="H5" s="3"/>
    </row>
    <row r="6" spans="1:15" s="7" customFormat="1" x14ac:dyDescent="0.15">
      <c r="A6" s="1"/>
      <c r="B6" s="30"/>
      <c r="C6" s="6"/>
      <c r="D6" s="5"/>
      <c r="F6" s="5"/>
      <c r="G6" s="6"/>
      <c r="H6" s="5"/>
    </row>
    <row r="7" spans="1:15" s="8" customFormat="1" x14ac:dyDescent="0.15">
      <c r="B7" s="39" t="s">
        <v>159</v>
      </c>
      <c r="C7" s="40"/>
      <c r="D7" s="40"/>
      <c r="E7" s="9"/>
      <c r="F7" s="39" t="s">
        <v>160</v>
      </c>
      <c r="G7" s="40"/>
      <c r="H7" s="40"/>
    </row>
    <row r="8" spans="1:15" x14ac:dyDescent="0.15">
      <c r="A8" s="9"/>
      <c r="B8" s="33" t="s">
        <v>3</v>
      </c>
      <c r="C8" s="11" t="s">
        <v>4</v>
      </c>
      <c r="D8" s="10" t="s">
        <v>5</v>
      </c>
      <c r="F8" s="10" t="s">
        <v>3</v>
      </c>
      <c r="G8" s="11" t="s">
        <v>4</v>
      </c>
      <c r="H8" s="10" t="s">
        <v>5</v>
      </c>
    </row>
    <row r="9" spans="1:15" x14ac:dyDescent="0.15">
      <c r="B9" s="33" t="s">
        <v>6</v>
      </c>
      <c r="C9" s="11" t="s">
        <v>5</v>
      </c>
      <c r="D9" s="10" t="s">
        <v>7</v>
      </c>
      <c r="E9" s="12"/>
      <c r="F9" s="10" t="s">
        <v>6</v>
      </c>
      <c r="G9" s="11" t="s">
        <v>5</v>
      </c>
      <c r="H9" s="10" t="s">
        <v>7</v>
      </c>
    </row>
    <row r="10" spans="1:15" x14ac:dyDescent="0.15">
      <c r="B10" s="34"/>
      <c r="C10" s="14"/>
      <c r="D10" s="13"/>
      <c r="E10" s="12"/>
      <c r="F10" s="13"/>
      <c r="G10" s="14"/>
      <c r="H10" s="13"/>
      <c r="K10" s="1" t="s">
        <v>8</v>
      </c>
      <c r="L10" s="1" t="s">
        <v>6</v>
      </c>
      <c r="N10" s="1" t="s">
        <v>9</v>
      </c>
      <c r="O10" s="1" t="s">
        <v>10</v>
      </c>
    </row>
    <row r="11" spans="1:15" x14ac:dyDescent="0.15">
      <c r="A11" s="15" t="s">
        <v>11</v>
      </c>
      <c r="K11" s="1" t="s">
        <v>11</v>
      </c>
    </row>
    <row r="12" spans="1:15" x14ac:dyDescent="0.15">
      <c r="A12" s="1" t="s">
        <v>12</v>
      </c>
      <c r="B12" s="5">
        <v>1</v>
      </c>
      <c r="C12" s="6">
        <v>184</v>
      </c>
      <c r="D12" s="5">
        <f>IFERROR(C12/B12,"n/a")</f>
        <v>184</v>
      </c>
      <c r="F12" s="5">
        <v>1</v>
      </c>
      <c r="G12" s="6">
        <v>178</v>
      </c>
      <c r="H12" s="5">
        <f>IFERROR(G12/F12,"n/a")</f>
        <v>178</v>
      </c>
      <c r="K12" s="1" t="s">
        <v>13</v>
      </c>
      <c r="L12" s="1">
        <v>1</v>
      </c>
      <c r="N12" s="1" t="s">
        <v>13</v>
      </c>
      <c r="O12" s="1">
        <v>1</v>
      </c>
    </row>
    <row r="13" spans="1:15" x14ac:dyDescent="0.15">
      <c r="A13" s="1" t="s">
        <v>14</v>
      </c>
      <c r="B13" s="5">
        <v>5.75</v>
      </c>
      <c r="C13" s="6">
        <v>702</v>
      </c>
      <c r="D13" s="5">
        <f t="shared" ref="D13:D38" si="0">IFERROR(C13/B13,"n/a")</f>
        <v>122.08695652173913</v>
      </c>
      <c r="F13" s="5">
        <v>5</v>
      </c>
      <c r="G13" s="6">
        <v>687</v>
      </c>
      <c r="H13" s="5">
        <f t="shared" ref="H13:H38" si="1">IFERROR(G13/F13,"n/a")</f>
        <v>137.4</v>
      </c>
      <c r="K13" s="1" t="s">
        <v>15</v>
      </c>
      <c r="L13" s="1">
        <v>4.2699999999999996</v>
      </c>
      <c r="N13" s="7" t="s">
        <v>15</v>
      </c>
      <c r="O13" s="7">
        <v>4.2699999999999996</v>
      </c>
    </row>
    <row r="14" spans="1:15" x14ac:dyDescent="0.15">
      <c r="A14" s="1" t="s">
        <v>16</v>
      </c>
      <c r="B14" s="5">
        <v>21.27</v>
      </c>
      <c r="C14" s="6">
        <v>3435</v>
      </c>
      <c r="D14" s="5">
        <f t="shared" si="0"/>
        <v>161.49506346967561</v>
      </c>
      <c r="F14" s="5">
        <v>21.77</v>
      </c>
      <c r="G14" s="6">
        <v>2989</v>
      </c>
      <c r="H14" s="5">
        <f t="shared" si="1"/>
        <v>137.29903536977491</v>
      </c>
      <c r="K14" s="1" t="s">
        <v>17</v>
      </c>
      <c r="L14" s="1">
        <v>21.05</v>
      </c>
      <c r="N14" s="8" t="s">
        <v>18</v>
      </c>
      <c r="O14" s="8">
        <v>22.575299999999995</v>
      </c>
    </row>
    <row r="15" spans="1:15" x14ac:dyDescent="0.15">
      <c r="A15" s="1" t="s">
        <v>19</v>
      </c>
      <c r="B15" s="5">
        <v>34.583333333333336</v>
      </c>
      <c r="C15" s="6">
        <v>14777</v>
      </c>
      <c r="D15" s="5">
        <f t="shared" si="0"/>
        <v>427.2867469879518</v>
      </c>
      <c r="F15" s="5">
        <v>35.166666666666664</v>
      </c>
      <c r="G15" s="6">
        <v>12961</v>
      </c>
      <c r="H15" s="5">
        <f t="shared" si="1"/>
        <v>368.55924170616117</v>
      </c>
      <c r="K15" s="1" t="s">
        <v>20</v>
      </c>
      <c r="L15" s="1">
        <v>31.676666666666662</v>
      </c>
      <c r="N15" s="1" t="s">
        <v>20</v>
      </c>
      <c r="O15" s="1">
        <v>32.026666666666671</v>
      </c>
    </row>
    <row r="16" spans="1:15" x14ac:dyDescent="0.15">
      <c r="A16" s="1" t="s">
        <v>21</v>
      </c>
      <c r="B16" s="5">
        <v>24.203333333333333</v>
      </c>
      <c r="C16" s="6">
        <v>9714</v>
      </c>
      <c r="D16" s="5">
        <f t="shared" si="0"/>
        <v>401.34967635311943</v>
      </c>
      <c r="F16" s="5">
        <v>23.87</v>
      </c>
      <c r="G16" s="6">
        <v>9266</v>
      </c>
      <c r="H16" s="5">
        <f t="shared" si="1"/>
        <v>388.18600754084622</v>
      </c>
      <c r="K16" s="1" t="s">
        <v>22</v>
      </c>
      <c r="L16" s="1">
        <v>23.189999999999998</v>
      </c>
      <c r="N16" s="1" t="s">
        <v>22</v>
      </c>
      <c r="O16" s="1">
        <v>23.19</v>
      </c>
    </row>
    <row r="17" spans="1:15" x14ac:dyDescent="0.15">
      <c r="A17" s="1" t="s">
        <v>23</v>
      </c>
      <c r="B17" s="5">
        <v>5.79</v>
      </c>
      <c r="C17" s="6">
        <v>1257</v>
      </c>
      <c r="D17" s="5">
        <f t="shared" si="0"/>
        <v>217.09844559585491</v>
      </c>
      <c r="F17" s="5">
        <v>5.79</v>
      </c>
      <c r="G17" s="6">
        <v>1317</v>
      </c>
      <c r="H17" s="5">
        <f t="shared" si="1"/>
        <v>227.46113989637306</v>
      </c>
      <c r="K17" s="1" t="s">
        <v>24</v>
      </c>
      <c r="L17" s="1">
        <v>6</v>
      </c>
      <c r="N17" s="1" t="s">
        <v>24</v>
      </c>
      <c r="O17" s="1">
        <v>6</v>
      </c>
    </row>
    <row r="18" spans="1:15" x14ac:dyDescent="0.15">
      <c r="A18" s="1" t="s">
        <v>25</v>
      </c>
      <c r="B18" s="5">
        <v>18.98</v>
      </c>
      <c r="C18" s="6">
        <v>8232</v>
      </c>
      <c r="D18" s="5">
        <f t="shared" si="0"/>
        <v>433.71970495258165</v>
      </c>
      <c r="F18" s="5">
        <v>21.063333333333333</v>
      </c>
      <c r="G18" s="6">
        <v>8007</v>
      </c>
      <c r="H18" s="5">
        <f t="shared" si="1"/>
        <v>380.13926254154137</v>
      </c>
      <c r="K18" s="1" t="s">
        <v>26</v>
      </c>
      <c r="L18" s="1">
        <v>17.3</v>
      </c>
      <c r="N18" s="1" t="s">
        <v>26</v>
      </c>
      <c r="O18" s="1">
        <v>17.202500000000001</v>
      </c>
    </row>
    <row r="19" spans="1:15" x14ac:dyDescent="0.15">
      <c r="A19" s="1" t="s">
        <v>27</v>
      </c>
      <c r="B19" s="5">
        <v>49.9285</v>
      </c>
      <c r="C19" s="6">
        <v>9996</v>
      </c>
      <c r="D19" s="5">
        <f t="shared" si="0"/>
        <v>200.20629500185265</v>
      </c>
      <c r="F19" s="5">
        <v>53.1785</v>
      </c>
      <c r="G19" s="6">
        <v>9783</v>
      </c>
      <c r="H19" s="5">
        <f t="shared" si="1"/>
        <v>183.96532433220193</v>
      </c>
      <c r="K19" s="1" t="s">
        <v>28</v>
      </c>
      <c r="L19" s="1">
        <v>45.557000000000002</v>
      </c>
      <c r="N19" s="1" t="s">
        <v>28</v>
      </c>
      <c r="O19" s="1">
        <v>49.106999999999999</v>
      </c>
    </row>
    <row r="20" spans="1:15" x14ac:dyDescent="0.15">
      <c r="A20" s="1" t="s">
        <v>29</v>
      </c>
      <c r="B20" s="5">
        <v>40.540733333333336</v>
      </c>
      <c r="C20" s="6">
        <v>9417</v>
      </c>
      <c r="D20" s="5">
        <f t="shared" si="0"/>
        <v>232.2848953562754</v>
      </c>
      <c r="F20" s="5">
        <v>39.790733333333336</v>
      </c>
      <c r="G20" s="6">
        <v>9254</v>
      </c>
      <c r="H20" s="5">
        <f t="shared" si="1"/>
        <v>232.56671151239567</v>
      </c>
      <c r="K20" s="1" t="s">
        <v>30</v>
      </c>
      <c r="L20" s="1">
        <v>39.5077</v>
      </c>
      <c r="N20" s="1" t="s">
        <v>30</v>
      </c>
      <c r="O20" s="1">
        <v>41.022500000000008</v>
      </c>
    </row>
    <row r="21" spans="1:15" x14ac:dyDescent="0.15">
      <c r="A21" s="1" t="s">
        <v>31</v>
      </c>
      <c r="B21" s="5">
        <v>36.175800000000002</v>
      </c>
      <c r="C21" s="6">
        <v>16524</v>
      </c>
      <c r="D21" s="5">
        <f t="shared" si="0"/>
        <v>456.76944255552053</v>
      </c>
      <c r="F21" s="5">
        <v>36.175800000000002</v>
      </c>
      <c r="G21" s="6">
        <v>14072</v>
      </c>
      <c r="H21" s="5">
        <f t="shared" si="1"/>
        <v>388.9893243549555</v>
      </c>
      <c r="K21" s="1" t="s">
        <v>32</v>
      </c>
      <c r="L21" s="1">
        <v>35.22</v>
      </c>
      <c r="N21" s="1" t="s">
        <v>32</v>
      </c>
      <c r="O21" s="1">
        <v>33.35</v>
      </c>
    </row>
    <row r="22" spans="1:15" x14ac:dyDescent="0.15">
      <c r="A22" s="1" t="s">
        <v>33</v>
      </c>
      <c r="B22" s="5">
        <v>2.8333333333333335</v>
      </c>
      <c r="C22" s="6">
        <v>414</v>
      </c>
      <c r="D22" s="5">
        <f t="shared" si="0"/>
        <v>146.11764705882351</v>
      </c>
      <c r="F22" s="5">
        <v>3.4166666666666665</v>
      </c>
      <c r="G22" s="6">
        <v>383</v>
      </c>
      <c r="H22" s="5">
        <f t="shared" si="1"/>
        <v>112.09756097560977</v>
      </c>
      <c r="K22" s="1" t="s">
        <v>34</v>
      </c>
      <c r="L22" s="1">
        <v>2</v>
      </c>
      <c r="N22" s="1" t="s">
        <v>34</v>
      </c>
      <c r="O22" s="1">
        <v>2</v>
      </c>
    </row>
    <row r="23" spans="1:15" x14ac:dyDescent="0.15">
      <c r="A23" s="1" t="s">
        <v>35</v>
      </c>
      <c r="B23" s="5">
        <v>68.243333333333325</v>
      </c>
      <c r="C23" s="6">
        <v>11728</v>
      </c>
      <c r="D23" s="5">
        <f t="shared" si="0"/>
        <v>171.8556147120598</v>
      </c>
      <c r="F23" s="5">
        <v>65.16</v>
      </c>
      <c r="G23" s="6">
        <v>10282</v>
      </c>
      <c r="H23" s="5">
        <f t="shared" si="1"/>
        <v>157.79619398403929</v>
      </c>
      <c r="K23" s="1" t="s">
        <v>36</v>
      </c>
      <c r="L23" s="1">
        <v>67.963333333333324</v>
      </c>
      <c r="N23" s="1" t="s">
        <v>36</v>
      </c>
      <c r="O23" s="1">
        <v>69.233333333333348</v>
      </c>
    </row>
    <row r="24" spans="1:15" x14ac:dyDescent="0.15">
      <c r="A24" s="1" t="s">
        <v>37</v>
      </c>
      <c r="B24" s="5">
        <v>33.211500000000008</v>
      </c>
      <c r="C24" s="6">
        <v>3791</v>
      </c>
      <c r="D24" s="5">
        <f t="shared" si="0"/>
        <v>114.14720804540593</v>
      </c>
      <c r="F24" s="5">
        <v>34.211500000000008</v>
      </c>
      <c r="G24" s="6">
        <v>3018</v>
      </c>
      <c r="H24" s="5">
        <f t="shared" si="1"/>
        <v>88.215950776785562</v>
      </c>
      <c r="K24" s="1" t="s">
        <v>38</v>
      </c>
      <c r="L24" s="1">
        <v>36.109633333333335</v>
      </c>
      <c r="N24" s="1" t="s">
        <v>38</v>
      </c>
      <c r="O24" s="1">
        <v>37.006300000000003</v>
      </c>
    </row>
    <row r="25" spans="1:15" x14ac:dyDescent="0.15">
      <c r="A25" s="1" t="s">
        <v>39</v>
      </c>
      <c r="B25" s="5">
        <v>1.8333333333333333</v>
      </c>
      <c r="C25" s="6">
        <v>266</v>
      </c>
      <c r="D25" s="5">
        <f t="shared" si="0"/>
        <v>145.09090909090909</v>
      </c>
      <c r="F25" s="5">
        <v>3</v>
      </c>
      <c r="G25" s="6">
        <v>191</v>
      </c>
      <c r="H25" s="5">
        <f t="shared" si="1"/>
        <v>63.666666666666664</v>
      </c>
      <c r="K25" s="1" t="s">
        <v>40</v>
      </c>
      <c r="L25" s="1">
        <v>2</v>
      </c>
      <c r="N25" s="1" t="s">
        <v>40</v>
      </c>
      <c r="O25" s="1">
        <v>1.9166666666666665</v>
      </c>
    </row>
    <row r="26" spans="1:15" x14ac:dyDescent="0.15">
      <c r="A26" s="1" t="s">
        <v>41</v>
      </c>
      <c r="B26" s="5">
        <v>17.75</v>
      </c>
      <c r="C26" s="6">
        <v>4548</v>
      </c>
      <c r="D26" s="5">
        <f t="shared" si="0"/>
        <v>256.22535211267603</v>
      </c>
      <c r="F26" s="5">
        <v>17.25</v>
      </c>
      <c r="G26" s="6">
        <v>4683</v>
      </c>
      <c r="H26" s="5">
        <f t="shared" si="1"/>
        <v>271.47826086956519</v>
      </c>
      <c r="K26" s="1" t="s">
        <v>42</v>
      </c>
      <c r="L26" s="1">
        <v>12.9</v>
      </c>
      <c r="N26" s="1" t="s">
        <v>42</v>
      </c>
      <c r="O26" s="1">
        <v>12.75</v>
      </c>
    </row>
    <row r="27" spans="1:15" x14ac:dyDescent="0.15">
      <c r="A27" s="1" t="s">
        <v>43</v>
      </c>
      <c r="B27" s="5">
        <v>22.166666666666668</v>
      </c>
      <c r="C27" s="6">
        <v>5599</v>
      </c>
      <c r="D27" s="5">
        <f t="shared" si="0"/>
        <v>252.58646616541353</v>
      </c>
      <c r="F27" s="5">
        <v>21.75</v>
      </c>
      <c r="G27" s="6">
        <v>4847</v>
      </c>
      <c r="H27" s="5">
        <f t="shared" si="1"/>
        <v>222.85057471264369</v>
      </c>
      <c r="K27" s="1" t="s">
        <v>44</v>
      </c>
      <c r="L27" s="1">
        <v>20.380000000000003</v>
      </c>
      <c r="N27" s="1" t="s">
        <v>44</v>
      </c>
      <c r="O27" s="1">
        <v>20.65</v>
      </c>
    </row>
    <row r="28" spans="1:15" x14ac:dyDescent="0.15">
      <c r="A28" s="1" t="s">
        <v>45</v>
      </c>
      <c r="B28" s="5">
        <v>19.729999999999997</v>
      </c>
      <c r="C28" s="6">
        <v>5573</v>
      </c>
      <c r="D28" s="5">
        <f t="shared" si="0"/>
        <v>282.46325392802845</v>
      </c>
      <c r="F28" s="5">
        <v>19.979999999999997</v>
      </c>
      <c r="G28" s="6">
        <v>5174</v>
      </c>
      <c r="H28" s="5">
        <f t="shared" si="1"/>
        <v>258.95895895895899</v>
      </c>
      <c r="K28" s="1" t="s">
        <v>46</v>
      </c>
      <c r="L28" s="1">
        <v>20.259999999999998</v>
      </c>
      <c r="N28" s="1" t="s">
        <v>46</v>
      </c>
      <c r="O28" s="1">
        <v>20.14</v>
      </c>
    </row>
    <row r="29" spans="1:15" x14ac:dyDescent="0.15">
      <c r="A29" s="1" t="s">
        <v>47</v>
      </c>
      <c r="B29" s="5">
        <v>29.65</v>
      </c>
      <c r="C29" s="6">
        <v>13473</v>
      </c>
      <c r="D29" s="5">
        <f t="shared" si="0"/>
        <v>454.40134907251269</v>
      </c>
      <c r="F29" s="5">
        <v>28.4</v>
      </c>
      <c r="G29" s="6">
        <v>11351</v>
      </c>
      <c r="H29" s="5">
        <f t="shared" si="1"/>
        <v>399.68309859154931</v>
      </c>
      <c r="K29" s="1" t="s">
        <v>48</v>
      </c>
      <c r="L29" s="1">
        <v>27.34</v>
      </c>
      <c r="N29" s="1" t="s">
        <v>48</v>
      </c>
      <c r="O29" s="1">
        <v>27.423333333333336</v>
      </c>
    </row>
    <row r="30" spans="1:15" x14ac:dyDescent="0.15">
      <c r="A30" s="1" t="s">
        <v>49</v>
      </c>
      <c r="B30" s="5">
        <v>7.5833999999999993</v>
      </c>
      <c r="C30" s="6">
        <v>1186</v>
      </c>
      <c r="D30" s="5">
        <f t="shared" si="0"/>
        <v>156.39422950127911</v>
      </c>
      <c r="F30" s="5">
        <v>7.3333999999999993</v>
      </c>
      <c r="G30" s="6">
        <v>1084</v>
      </c>
      <c r="H30" s="5">
        <f t="shared" si="1"/>
        <v>147.8168380287452</v>
      </c>
      <c r="K30" s="1" t="s">
        <v>50</v>
      </c>
      <c r="L30" s="1">
        <v>8.0832999999999995</v>
      </c>
      <c r="N30" s="1" t="s">
        <v>50</v>
      </c>
      <c r="O30" s="1">
        <v>7.333333333333333</v>
      </c>
    </row>
    <row r="31" spans="1:15" x14ac:dyDescent="0.15">
      <c r="A31" s="1" t="s">
        <v>51</v>
      </c>
      <c r="B31" s="5">
        <v>26.650000000000002</v>
      </c>
      <c r="C31" s="6">
        <v>7422</v>
      </c>
      <c r="D31" s="5">
        <f t="shared" si="0"/>
        <v>278.49906191369604</v>
      </c>
      <c r="F31" s="5">
        <v>26.900000000000002</v>
      </c>
      <c r="G31" s="6">
        <v>5972</v>
      </c>
      <c r="H31" s="5">
        <f t="shared" si="1"/>
        <v>222.0074349442379</v>
      </c>
      <c r="K31" s="1" t="s">
        <v>52</v>
      </c>
      <c r="L31" s="1">
        <v>26.21</v>
      </c>
      <c r="N31" s="1" t="s">
        <v>52</v>
      </c>
      <c r="O31" s="1">
        <v>25.96</v>
      </c>
    </row>
    <row r="32" spans="1:15" x14ac:dyDescent="0.15">
      <c r="A32" s="1" t="s">
        <v>53</v>
      </c>
      <c r="B32" s="5">
        <v>5.0500000000000007</v>
      </c>
      <c r="C32" s="6">
        <v>627</v>
      </c>
      <c r="D32" s="5">
        <f t="shared" si="0"/>
        <v>124.15841584158414</v>
      </c>
      <c r="F32" s="5">
        <v>5.3000000000000007</v>
      </c>
      <c r="G32" s="6">
        <v>708</v>
      </c>
      <c r="H32" s="5">
        <f t="shared" si="1"/>
        <v>133.58490566037733</v>
      </c>
      <c r="K32" s="1" t="s">
        <v>54</v>
      </c>
      <c r="L32" s="1">
        <v>4.6500000000000004</v>
      </c>
      <c r="N32" s="1" t="s">
        <v>54</v>
      </c>
      <c r="O32" s="1">
        <v>5.3100000000000005</v>
      </c>
    </row>
    <row r="33" spans="1:15" x14ac:dyDescent="0.15">
      <c r="A33" s="1" t="s">
        <v>55</v>
      </c>
      <c r="B33" s="5">
        <v>7</v>
      </c>
      <c r="C33" s="6">
        <v>1338</v>
      </c>
      <c r="D33" s="5">
        <f t="shared" si="0"/>
        <v>191.14285714285714</v>
      </c>
      <c r="F33" s="5">
        <v>7</v>
      </c>
      <c r="G33" s="6">
        <v>1363</v>
      </c>
      <c r="H33" s="5">
        <f t="shared" si="1"/>
        <v>194.71428571428572</v>
      </c>
      <c r="K33" s="1" t="s">
        <v>56</v>
      </c>
      <c r="L33" s="1">
        <v>4.5</v>
      </c>
      <c r="N33" s="1" t="s">
        <v>56</v>
      </c>
      <c r="O33" s="1">
        <v>4</v>
      </c>
    </row>
    <row r="34" spans="1:15" x14ac:dyDescent="0.15">
      <c r="A34" s="1" t="s">
        <v>57</v>
      </c>
      <c r="B34" s="5">
        <v>18.75</v>
      </c>
      <c r="C34" s="6">
        <v>6318</v>
      </c>
      <c r="D34" s="5">
        <f t="shared" si="0"/>
        <v>336.96</v>
      </c>
      <c r="F34" s="5">
        <v>20.916666666666668</v>
      </c>
      <c r="G34" s="6">
        <v>4275</v>
      </c>
      <c r="H34" s="5">
        <f t="shared" si="1"/>
        <v>204.38247011952191</v>
      </c>
      <c r="K34" s="1" t="s">
        <v>58</v>
      </c>
      <c r="L34" s="1">
        <v>14.75</v>
      </c>
      <c r="N34" s="1" t="s">
        <v>58</v>
      </c>
      <c r="O34" s="1">
        <v>16</v>
      </c>
    </row>
    <row r="35" spans="1:15" x14ac:dyDescent="0.15">
      <c r="A35" s="1" t="s">
        <v>59</v>
      </c>
      <c r="B35" s="5">
        <v>46.342500000000001</v>
      </c>
      <c r="C35" s="6">
        <v>9321</v>
      </c>
      <c r="D35" s="5">
        <f t="shared" si="0"/>
        <v>201.13286939634244</v>
      </c>
      <c r="F35" s="5">
        <v>43.842500000000001</v>
      </c>
      <c r="G35" s="6">
        <v>9129</v>
      </c>
      <c r="H35" s="5">
        <f t="shared" si="1"/>
        <v>208.22261504248161</v>
      </c>
      <c r="K35" s="1" t="s">
        <v>60</v>
      </c>
      <c r="L35" s="1">
        <v>46.49</v>
      </c>
      <c r="N35" s="1" t="s">
        <v>60</v>
      </c>
      <c r="O35" s="1">
        <v>44.25</v>
      </c>
    </row>
    <row r="36" spans="1:15" x14ac:dyDescent="0.15">
      <c r="A36" s="27" t="s">
        <v>61</v>
      </c>
      <c r="B36" s="28">
        <f>SUM(B12:B35)</f>
        <v>545.01576666666665</v>
      </c>
      <c r="C36" s="29">
        <f>SUM(C12:C35)</f>
        <v>145842</v>
      </c>
      <c r="D36" s="28">
        <f t="shared" si="0"/>
        <v>267.59225864597312</v>
      </c>
      <c r="E36" s="12"/>
      <c r="F36" s="28">
        <f>SUM(F12:F35)</f>
        <v>547.26576666666665</v>
      </c>
      <c r="G36" s="29">
        <f>SUM(G12:G35)</f>
        <v>130974</v>
      </c>
      <c r="H36" s="28">
        <f t="shared" si="1"/>
        <v>239.32430635621097</v>
      </c>
    </row>
    <row r="37" spans="1:15" x14ac:dyDescent="0.15">
      <c r="A37" s="1" t="s">
        <v>147</v>
      </c>
      <c r="B37" s="5">
        <v>4.5</v>
      </c>
      <c r="C37" s="6">
        <v>969</v>
      </c>
      <c r="D37" s="5">
        <f t="shared" si="0"/>
        <v>215.33333333333334</v>
      </c>
      <c r="E37" s="28"/>
      <c r="F37" s="5">
        <v>6</v>
      </c>
      <c r="G37" s="6">
        <v>1236</v>
      </c>
      <c r="H37" s="5">
        <f t="shared" si="1"/>
        <v>206</v>
      </c>
      <c r="I37" s="1" t="s">
        <v>64</v>
      </c>
    </row>
    <row r="38" spans="1:15" x14ac:dyDescent="0.15">
      <c r="A38" s="1" t="s">
        <v>148</v>
      </c>
      <c r="B38" s="5">
        <v>1.75</v>
      </c>
      <c r="C38" s="6">
        <v>330</v>
      </c>
      <c r="D38" s="5">
        <f t="shared" si="0"/>
        <v>188.57142857142858</v>
      </c>
      <c r="F38" s="5">
        <v>2</v>
      </c>
      <c r="G38" s="6">
        <v>354</v>
      </c>
      <c r="H38" s="5">
        <f t="shared" si="1"/>
        <v>177</v>
      </c>
      <c r="K38" s="1" t="s">
        <v>11</v>
      </c>
      <c r="L38" s="1">
        <v>2.75</v>
      </c>
      <c r="N38" s="1" t="s">
        <v>11</v>
      </c>
      <c r="O38" s="1">
        <v>2.5</v>
      </c>
    </row>
    <row r="39" spans="1:15" x14ac:dyDescent="0.15">
      <c r="A39" s="17" t="s">
        <v>62</v>
      </c>
      <c r="B39" s="18">
        <f>SUM(B36:B38)</f>
        <v>551.26576666666665</v>
      </c>
      <c r="C39" s="19">
        <f>SUM(C36:C38)</f>
        <v>147141</v>
      </c>
      <c r="D39" s="18">
        <f>IFERROR(C39/B39,"n/a")</f>
        <v>266.91481477204007</v>
      </c>
      <c r="E39" s="17"/>
      <c r="F39" s="18">
        <f>SUM(F36:F38)</f>
        <v>555.26576666666665</v>
      </c>
      <c r="G39" s="19">
        <f>SUM(G36:G38)</f>
        <v>132564</v>
      </c>
      <c r="H39" s="18">
        <f>IFERROR(G39/F39,"n/a")</f>
        <v>238.73973141870263</v>
      </c>
      <c r="I39" s="20"/>
      <c r="K39" s="1" t="s">
        <v>63</v>
      </c>
      <c r="L39" s="1">
        <v>521.15763333333337</v>
      </c>
      <c r="N39" s="1" t="s">
        <v>11</v>
      </c>
      <c r="O39" s="1">
        <v>526.21693333333337</v>
      </c>
    </row>
    <row r="40" spans="1:15" x14ac:dyDescent="0.15">
      <c r="B40" s="5"/>
    </row>
    <row r="41" spans="1:15" x14ac:dyDescent="0.15">
      <c r="B41" s="5"/>
    </row>
    <row r="42" spans="1:15" x14ac:dyDescent="0.15">
      <c r="A42" s="17" t="s">
        <v>65</v>
      </c>
      <c r="B42" s="18">
        <v>20.729999999999997</v>
      </c>
      <c r="C42" s="19">
        <v>10916</v>
      </c>
      <c r="D42" s="18">
        <f>IFERROR(C42/B42,"n/a")</f>
        <v>526.57983598649309</v>
      </c>
      <c r="E42" s="17"/>
      <c r="F42" s="18">
        <v>20.979999999999997</v>
      </c>
      <c r="G42" s="19">
        <v>10529</v>
      </c>
      <c r="H42" s="18">
        <f>IFERROR(G42/F42,"n/a")</f>
        <v>501.85891325071503</v>
      </c>
      <c r="K42" s="1" t="s">
        <v>65</v>
      </c>
      <c r="L42" s="1">
        <v>19.4025</v>
      </c>
      <c r="N42" s="1" t="s">
        <v>65</v>
      </c>
      <c r="O42" s="1">
        <v>20.369999999999997</v>
      </c>
    </row>
    <row r="43" spans="1:15" x14ac:dyDescent="0.15">
      <c r="B43" s="5"/>
    </row>
    <row r="44" spans="1:15" ht="12" customHeight="1" x14ac:dyDescent="0.15">
      <c r="B44" s="5"/>
    </row>
    <row r="45" spans="1:15" x14ac:dyDescent="0.15">
      <c r="A45" s="15" t="s">
        <v>66</v>
      </c>
      <c r="B45" s="5"/>
      <c r="E45" s="12"/>
    </row>
    <row r="46" spans="1:15" x14ac:dyDescent="0.15">
      <c r="A46" s="1" t="s">
        <v>67</v>
      </c>
      <c r="B46" s="5">
        <v>1.25</v>
      </c>
      <c r="C46" s="6">
        <v>414</v>
      </c>
      <c r="D46" s="5">
        <f>IFERROR(C46/B46,"n/a")</f>
        <v>331.2</v>
      </c>
      <c r="F46" s="5">
        <v>2.25</v>
      </c>
      <c r="G46" s="6">
        <v>465</v>
      </c>
      <c r="H46" s="5">
        <f>IFERROR(G46/F46,"n/a")</f>
        <v>206.66666666666666</v>
      </c>
      <c r="K46" s="1" t="s">
        <v>68</v>
      </c>
      <c r="L46" s="1">
        <v>1.3</v>
      </c>
      <c r="N46" s="1" t="s">
        <v>68</v>
      </c>
      <c r="O46" s="1">
        <v>0.75</v>
      </c>
    </row>
    <row r="47" spans="1:15" x14ac:dyDescent="0.15">
      <c r="A47" s="1" t="s">
        <v>149</v>
      </c>
      <c r="B47" s="5">
        <v>13.476666666666667</v>
      </c>
      <c r="C47" s="6">
        <v>3378</v>
      </c>
      <c r="D47" s="5">
        <f t="shared" ref="D47:D51" si="2">IFERROR(C47/B47,"n/a")</f>
        <v>250.65545387088795</v>
      </c>
      <c r="F47" s="5">
        <v>13.56</v>
      </c>
      <c r="G47" s="6">
        <v>3391</v>
      </c>
      <c r="H47" s="5">
        <f t="shared" ref="H47:H51" si="3">IFERROR(G47/F47,"n/a")</f>
        <v>250.07374631268436</v>
      </c>
      <c r="K47" s="1" t="s">
        <v>69</v>
      </c>
      <c r="L47" s="1">
        <v>11.616666666666667</v>
      </c>
      <c r="N47" s="1" t="s">
        <v>69</v>
      </c>
      <c r="O47" s="1">
        <v>11.33</v>
      </c>
    </row>
    <row r="48" spans="1:15" x14ac:dyDescent="0.15">
      <c r="A48" s="1" t="s">
        <v>70</v>
      </c>
      <c r="B48" s="5">
        <v>27.092200000000002</v>
      </c>
      <c r="C48" s="6">
        <v>6714</v>
      </c>
      <c r="D48" s="5">
        <f>IFERROR(C48/B48,"n/a")</f>
        <v>247.82040587327717</v>
      </c>
      <c r="F48" s="5">
        <v>29.425533333333334</v>
      </c>
      <c r="G48" s="6">
        <v>7501</v>
      </c>
      <c r="H48" s="5">
        <f t="shared" si="3"/>
        <v>254.91466594771433</v>
      </c>
      <c r="K48" s="1" t="s">
        <v>71</v>
      </c>
      <c r="L48" s="1">
        <v>20.936666666666667</v>
      </c>
      <c r="N48" s="1" t="s">
        <v>71</v>
      </c>
      <c r="O48" s="1">
        <v>20.77</v>
      </c>
    </row>
    <row r="49" spans="1:15" x14ac:dyDescent="0.15">
      <c r="A49" s="1" t="s">
        <v>72</v>
      </c>
      <c r="B49" s="5">
        <v>23.956666666666663</v>
      </c>
      <c r="C49" s="6">
        <v>7294</v>
      </c>
      <c r="D49" s="5">
        <f t="shared" si="2"/>
        <v>304.46639766244613</v>
      </c>
      <c r="F49" s="5">
        <v>23.54</v>
      </c>
      <c r="G49" s="6">
        <v>7468</v>
      </c>
      <c r="H49" s="5">
        <f t="shared" si="3"/>
        <v>317.24723874256586</v>
      </c>
      <c r="K49" s="1" t="s">
        <v>73</v>
      </c>
      <c r="L49" s="1">
        <v>16.59</v>
      </c>
      <c r="N49" s="1" t="s">
        <v>73</v>
      </c>
      <c r="O49" s="1">
        <v>17.130000000000003</v>
      </c>
    </row>
    <row r="50" spans="1:15" x14ac:dyDescent="0.15">
      <c r="A50" s="1" t="s">
        <v>74</v>
      </c>
      <c r="B50" s="5">
        <v>16.133333333333333</v>
      </c>
      <c r="C50" s="6">
        <v>3754</v>
      </c>
      <c r="D50" s="5">
        <f>IFERROR(C50/B50,"n/a")</f>
        <v>232.68595041322314</v>
      </c>
      <c r="F50" s="5">
        <v>16.883333333333333</v>
      </c>
      <c r="G50" s="6">
        <v>3846</v>
      </c>
      <c r="H50" s="5">
        <f t="shared" si="3"/>
        <v>227.79861796643632</v>
      </c>
      <c r="K50" s="1" t="s">
        <v>75</v>
      </c>
      <c r="L50" s="1">
        <v>15.617633333333332</v>
      </c>
      <c r="N50" s="1" t="s">
        <v>75</v>
      </c>
      <c r="O50" s="1">
        <v>16.376666666666669</v>
      </c>
    </row>
    <row r="51" spans="1:15" x14ac:dyDescent="0.15">
      <c r="A51" s="1" t="s">
        <v>76</v>
      </c>
      <c r="B51" s="5">
        <v>15.01</v>
      </c>
      <c r="C51" s="6">
        <v>2433</v>
      </c>
      <c r="D51" s="5">
        <f t="shared" si="2"/>
        <v>162.09193870752833</v>
      </c>
      <c r="F51" s="5">
        <v>15.676666666666666</v>
      </c>
      <c r="G51" s="6">
        <v>2682</v>
      </c>
      <c r="H51" s="5">
        <f t="shared" si="3"/>
        <v>171.08228790133958</v>
      </c>
      <c r="K51" s="1" t="s">
        <v>77</v>
      </c>
      <c r="L51" s="1">
        <v>12.57</v>
      </c>
      <c r="N51" s="1" t="s">
        <v>77</v>
      </c>
      <c r="O51" s="1">
        <v>12.443333333333333</v>
      </c>
    </row>
    <row r="52" spans="1:15" x14ac:dyDescent="0.15">
      <c r="A52" s="17" t="s">
        <v>78</v>
      </c>
      <c r="B52" s="18">
        <f>SUM(B46:B51)</f>
        <v>96.918866666666659</v>
      </c>
      <c r="C52" s="19">
        <f>SUM(C46:C51)</f>
        <v>23987</v>
      </c>
      <c r="D52" s="18">
        <f>IFERROR(C52/B52,"n/a")</f>
        <v>247.49567163737643</v>
      </c>
      <c r="E52" s="17"/>
      <c r="F52" s="18">
        <f>SUM(F46:F51)</f>
        <v>101.33553333333332</v>
      </c>
      <c r="G52" s="19">
        <f>SUM(G46:G51)</f>
        <v>25353</v>
      </c>
      <c r="H52" s="18">
        <f>IFERROR(G52/F52,"n/a")</f>
        <v>250.18864722015908</v>
      </c>
      <c r="K52" s="1" t="s">
        <v>79</v>
      </c>
      <c r="L52" s="1">
        <v>78.630966666666666</v>
      </c>
      <c r="N52" s="1" t="s">
        <v>66</v>
      </c>
      <c r="O52" s="1">
        <v>78.8</v>
      </c>
    </row>
    <row r="53" spans="1:15" x14ac:dyDescent="0.15">
      <c r="B53" s="5"/>
    </row>
    <row r="54" spans="1:15" x14ac:dyDescent="0.15">
      <c r="B54" s="5"/>
    </row>
    <row r="55" spans="1:15" x14ac:dyDescent="0.15">
      <c r="A55" s="15" t="s">
        <v>80</v>
      </c>
      <c r="B55" s="5"/>
      <c r="E55" s="12"/>
    </row>
    <row r="56" spans="1:15" x14ac:dyDescent="0.15">
      <c r="A56" s="1" t="s">
        <v>81</v>
      </c>
      <c r="B56" s="5">
        <v>19.809999999999999</v>
      </c>
      <c r="C56" s="30">
        <v>6863</v>
      </c>
      <c r="D56" s="5">
        <f>IFERROR(C56/B56,"n/a")</f>
        <v>346.44119131751643</v>
      </c>
      <c r="F56" s="5">
        <v>19.309999999999999</v>
      </c>
      <c r="G56" s="6">
        <v>7151</v>
      </c>
      <c r="H56" s="5">
        <f>IFERROR(G56/F56,"n/a")</f>
        <v>370.3262558259969</v>
      </c>
      <c r="K56" s="1" t="s">
        <v>82</v>
      </c>
      <c r="L56" s="1">
        <v>15.77</v>
      </c>
      <c r="N56" s="1" t="s">
        <v>82</v>
      </c>
      <c r="O56" s="1">
        <v>16.29</v>
      </c>
    </row>
    <row r="57" spans="1:15" x14ac:dyDescent="0.15">
      <c r="A57" s="1" t="s">
        <v>83</v>
      </c>
      <c r="B57" s="5">
        <v>26.369999999999997</v>
      </c>
      <c r="C57" s="30">
        <v>11594</v>
      </c>
      <c r="D57" s="5">
        <f>IFERROR(C57/B57,"n/a")</f>
        <v>439.66628744785743</v>
      </c>
      <c r="F57" s="5">
        <v>27.119999999999997</v>
      </c>
      <c r="G57" s="6">
        <v>13017</v>
      </c>
      <c r="H57" s="5">
        <f t="shared" ref="H57:H60" si="4">IFERROR(G57/F57,"n/a")</f>
        <v>479.97787610619474</v>
      </c>
      <c r="K57" s="1" t="s">
        <v>84</v>
      </c>
      <c r="L57" s="1">
        <v>20.974999999999998</v>
      </c>
      <c r="N57" s="1" t="s">
        <v>84</v>
      </c>
      <c r="O57" s="1">
        <v>22.25</v>
      </c>
    </row>
    <row r="58" spans="1:15" x14ac:dyDescent="0.15">
      <c r="A58" s="1" t="s">
        <v>85</v>
      </c>
      <c r="B58" s="5">
        <v>23.509999999999998</v>
      </c>
      <c r="C58" s="30">
        <v>8553</v>
      </c>
      <c r="D58" s="5">
        <f>IFERROR(C58/B58,"n/a")</f>
        <v>363.80263717566999</v>
      </c>
      <c r="F58" s="5">
        <v>22.509999999999998</v>
      </c>
      <c r="G58" s="6">
        <v>8759</v>
      </c>
      <c r="H58" s="5">
        <f t="shared" si="4"/>
        <v>389.11594846734789</v>
      </c>
      <c r="K58" s="1" t="s">
        <v>86</v>
      </c>
      <c r="L58" s="1">
        <v>16.329999999999998</v>
      </c>
      <c r="N58" s="1" t="s">
        <v>87</v>
      </c>
      <c r="O58" s="1">
        <v>16.5</v>
      </c>
    </row>
    <row r="59" spans="1:15" x14ac:dyDescent="0.15">
      <c r="A59" s="1" t="s">
        <v>88</v>
      </c>
      <c r="B59" s="5">
        <v>7.1999999999999993</v>
      </c>
      <c r="C59" s="30">
        <v>3102</v>
      </c>
      <c r="D59" s="5">
        <f>IFERROR(C59/B59,"n/a")</f>
        <v>430.83333333333337</v>
      </c>
      <c r="F59" s="5">
        <v>7.9499999999999993</v>
      </c>
      <c r="G59" s="6">
        <v>3081</v>
      </c>
      <c r="H59" s="5">
        <f t="shared" si="4"/>
        <v>387.54716981132077</v>
      </c>
      <c r="K59" s="1" t="s">
        <v>87</v>
      </c>
      <c r="L59" s="1">
        <v>5.7</v>
      </c>
      <c r="N59" s="1" t="s">
        <v>86</v>
      </c>
      <c r="O59" s="1">
        <v>5.75</v>
      </c>
    </row>
    <row r="60" spans="1:15" x14ac:dyDescent="0.15">
      <c r="A60" s="1" t="s">
        <v>89</v>
      </c>
      <c r="B60" s="5"/>
      <c r="D60" s="5" t="str">
        <f t="shared" ref="D60" si="5">IFERROR(C60/B60,"n/a")</f>
        <v>n/a</v>
      </c>
      <c r="H60" s="5" t="str">
        <f t="shared" si="4"/>
        <v>n/a</v>
      </c>
      <c r="K60" s="1" t="s">
        <v>89</v>
      </c>
      <c r="L60" s="1">
        <v>1</v>
      </c>
      <c r="N60" s="1" t="s">
        <v>89</v>
      </c>
      <c r="O60" s="1">
        <v>0.5</v>
      </c>
    </row>
    <row r="61" spans="1:15" x14ac:dyDescent="0.15">
      <c r="A61" s="17" t="s">
        <v>90</v>
      </c>
      <c r="B61" s="18">
        <f>SUM(B56:B60)</f>
        <v>76.89</v>
      </c>
      <c r="C61" s="31">
        <f>SUM(C56:C60)</f>
        <v>30112</v>
      </c>
      <c r="D61" s="18">
        <f>IFERROR(C61/B61,"n/a")</f>
        <v>391.62439849135126</v>
      </c>
      <c r="E61" s="17"/>
      <c r="F61" s="18">
        <f>SUM(F56:F60)</f>
        <v>76.89</v>
      </c>
      <c r="G61" s="19">
        <f>SUM(G56:G60)</f>
        <v>32008</v>
      </c>
      <c r="H61" s="18">
        <f>IFERROR(G61/F61,"n/a")</f>
        <v>416.28300169072702</v>
      </c>
      <c r="K61" s="1" t="s">
        <v>91</v>
      </c>
      <c r="L61" s="1">
        <v>59.774999999999991</v>
      </c>
      <c r="N61" s="1" t="s">
        <v>92</v>
      </c>
      <c r="O61" s="1">
        <v>61.29</v>
      </c>
    </row>
    <row r="62" spans="1:15" x14ac:dyDescent="0.15">
      <c r="B62" s="5"/>
    </row>
    <row r="63" spans="1:15" x14ac:dyDescent="0.15">
      <c r="B63" s="5"/>
    </row>
    <row r="64" spans="1:15" x14ac:dyDescent="0.15">
      <c r="A64" s="15" t="s">
        <v>93</v>
      </c>
      <c r="B64" s="5"/>
      <c r="C64" s="30"/>
      <c r="E64" s="12"/>
    </row>
    <row r="65" spans="1:15" x14ac:dyDescent="0.15">
      <c r="A65" s="1" t="s">
        <v>94</v>
      </c>
      <c r="B65" s="5">
        <v>26.35</v>
      </c>
      <c r="C65" s="30">
        <v>3766</v>
      </c>
      <c r="D65" s="5">
        <f>IFERROR(C65/B65,"n/a")</f>
        <v>142.92220113851991</v>
      </c>
      <c r="F65" s="5">
        <v>26.6</v>
      </c>
      <c r="G65" s="6">
        <v>4056</v>
      </c>
      <c r="H65" s="5">
        <f>IFERROR(G65/F65,"n/a")</f>
        <v>152.48120300751879</v>
      </c>
      <c r="K65" s="1" t="s">
        <v>95</v>
      </c>
      <c r="L65" s="1">
        <v>18.465</v>
      </c>
      <c r="N65" s="1" t="s">
        <v>95</v>
      </c>
      <c r="O65" s="1">
        <v>19.324444444444442</v>
      </c>
    </row>
    <row r="66" spans="1:15" x14ac:dyDescent="0.15">
      <c r="A66" s="1" t="s">
        <v>153</v>
      </c>
      <c r="B66" s="5">
        <v>49.45</v>
      </c>
      <c r="C66" s="30">
        <v>8443</v>
      </c>
      <c r="D66" s="5">
        <f>IFERROR(C66/B66,"n/a")</f>
        <v>170.73811931243679</v>
      </c>
      <c r="F66" s="5">
        <v>51.2</v>
      </c>
      <c r="G66" s="6">
        <v>8917</v>
      </c>
      <c r="H66" s="5">
        <f t="shared" ref="H66:H67" si="6">IFERROR(G66/F66,"n/a")</f>
        <v>174.16015625</v>
      </c>
      <c r="K66" s="1" t="s">
        <v>96</v>
      </c>
      <c r="L66" s="1">
        <v>50.99</v>
      </c>
      <c r="N66" s="1" t="s">
        <v>96</v>
      </c>
      <c r="O66" s="1">
        <f>53.1455555555556+0.6</f>
        <v>53.745555555555605</v>
      </c>
    </row>
    <row r="67" spans="1:15" x14ac:dyDescent="0.15">
      <c r="A67" s="1" t="s">
        <v>97</v>
      </c>
      <c r="B67" s="5">
        <v>27.57</v>
      </c>
      <c r="C67" s="30">
        <v>11185</v>
      </c>
      <c r="D67" s="5">
        <f t="shared" ref="D67" si="7">IFERROR(C67/B67,"n/a")</f>
        <v>405.69459557490023</v>
      </c>
      <c r="F67" s="5">
        <v>10.07</v>
      </c>
      <c r="G67" s="6">
        <v>3034</v>
      </c>
      <c r="H67" s="5">
        <f t="shared" si="6"/>
        <v>301.29096325719962</v>
      </c>
      <c r="K67" s="1" t="s">
        <v>98</v>
      </c>
      <c r="L67" s="1">
        <v>26.366333333333337</v>
      </c>
      <c r="N67" s="1" t="s">
        <v>98</v>
      </c>
      <c r="O67" s="1">
        <v>9.3333333333333321</v>
      </c>
    </row>
    <row r="68" spans="1:15" x14ac:dyDescent="0.15">
      <c r="A68" s="17" t="s">
        <v>99</v>
      </c>
      <c r="B68" s="18">
        <f>SUM(B63:B67)</f>
        <v>103.37</v>
      </c>
      <c r="C68" s="31">
        <f>SUM(C63:C67)</f>
        <v>23394</v>
      </c>
      <c r="D68" s="18">
        <f>IFERROR(C68/B68,"n/a")</f>
        <v>226.31324368772371</v>
      </c>
      <c r="E68" s="17"/>
      <c r="F68" s="18">
        <f>SUM(F65:F67)</f>
        <v>87.87</v>
      </c>
      <c r="G68" s="19">
        <f>SUM(G65:G67)</f>
        <v>16007</v>
      </c>
      <c r="H68" s="18">
        <f>IFERROR(G68/F68,"n/a")</f>
        <v>182.1668373733925</v>
      </c>
      <c r="K68" s="1" t="s">
        <v>100</v>
      </c>
      <c r="L68" s="1">
        <v>95.821333333333342</v>
      </c>
      <c r="N68" s="1" t="s">
        <v>93</v>
      </c>
      <c r="O68" s="1">
        <v>82.403333333333322</v>
      </c>
    </row>
    <row r="69" spans="1:15" x14ac:dyDescent="0.15">
      <c r="B69" s="5"/>
    </row>
    <row r="70" spans="1:15" x14ac:dyDescent="0.15">
      <c r="B70" s="5"/>
    </row>
    <row r="71" spans="1:15" x14ac:dyDescent="0.15">
      <c r="A71" s="15" t="s">
        <v>101</v>
      </c>
      <c r="B71" s="5"/>
      <c r="E71" s="12"/>
    </row>
    <row r="72" spans="1:15" x14ac:dyDescent="0.15">
      <c r="A72" s="1" t="s">
        <v>102</v>
      </c>
      <c r="B72" s="5">
        <v>1.6666666666666667</v>
      </c>
      <c r="C72" s="6">
        <v>587</v>
      </c>
      <c r="D72" s="5">
        <f>IFERROR(C72/B72,"n/a")</f>
        <v>352.2</v>
      </c>
      <c r="F72" s="5">
        <v>1.1666666666666667</v>
      </c>
      <c r="G72" s="6">
        <v>482</v>
      </c>
      <c r="H72" s="5">
        <f>IFERROR(G72/F72,"n/a")</f>
        <v>413.14285714285711</v>
      </c>
      <c r="K72" s="1" t="s">
        <v>103</v>
      </c>
      <c r="L72" s="1">
        <v>2.8333333333333335</v>
      </c>
      <c r="N72" s="1" t="s">
        <v>103</v>
      </c>
      <c r="O72" s="1">
        <v>3</v>
      </c>
    </row>
    <row r="73" spans="1:15" x14ac:dyDescent="0.15">
      <c r="A73" s="1" t="s">
        <v>104</v>
      </c>
      <c r="B73" s="5">
        <v>9.01</v>
      </c>
      <c r="C73" s="6">
        <v>1325</v>
      </c>
      <c r="D73" s="5">
        <f>IFERROR(C73/B73,"n/a")</f>
        <v>147.05882352941177</v>
      </c>
      <c r="F73" s="5">
        <v>9.01</v>
      </c>
      <c r="G73" s="6">
        <v>1525</v>
      </c>
      <c r="H73" s="5">
        <f t="shared" ref="H73:H79" si="8">IFERROR(G73/F73,"n/a")</f>
        <v>169.25638179800222</v>
      </c>
      <c r="K73" s="1" t="s">
        <v>105</v>
      </c>
      <c r="L73" s="1">
        <v>7.38</v>
      </c>
      <c r="N73" s="1" t="s">
        <v>105</v>
      </c>
      <c r="O73" s="1">
        <v>7.1966666666666663</v>
      </c>
    </row>
    <row r="74" spans="1:15" x14ac:dyDescent="0.15">
      <c r="A74" s="1" t="s">
        <v>106</v>
      </c>
      <c r="B74" s="5">
        <v>9.1066666666666674</v>
      </c>
      <c r="C74" s="6">
        <v>1517</v>
      </c>
      <c r="D74" s="5">
        <f>IFERROR(C74/B74,"n/a")</f>
        <v>166.58125915080527</v>
      </c>
      <c r="F74" s="5">
        <v>9.1900000000000013</v>
      </c>
      <c r="G74" s="6">
        <v>1511</v>
      </c>
      <c r="H74" s="5">
        <f t="shared" si="8"/>
        <v>164.41784548422197</v>
      </c>
      <c r="K74" s="1" t="s">
        <v>107</v>
      </c>
      <c r="L74" s="1">
        <v>8.4333333333333336</v>
      </c>
      <c r="N74" s="1" t="s">
        <v>107</v>
      </c>
      <c r="O74" s="1">
        <v>9.5</v>
      </c>
    </row>
    <row r="75" spans="1:15" x14ac:dyDescent="0.15">
      <c r="A75" s="1" t="s">
        <v>108</v>
      </c>
      <c r="B75" s="5">
        <v>15.25</v>
      </c>
      <c r="C75" s="6">
        <v>4510</v>
      </c>
      <c r="D75" s="5">
        <f t="shared" ref="D75:D79" si="9">IFERROR(C75/B75,"n/a")</f>
        <v>295.73770491803276</v>
      </c>
      <c r="F75" s="5">
        <v>14.75</v>
      </c>
      <c r="G75" s="6">
        <v>4617</v>
      </c>
      <c r="H75" s="5">
        <f t="shared" si="8"/>
        <v>313.0169491525424</v>
      </c>
      <c r="K75" s="1" t="s">
        <v>109</v>
      </c>
      <c r="L75" s="1">
        <v>14.25</v>
      </c>
      <c r="N75" s="1" t="s">
        <v>109</v>
      </c>
      <c r="O75" s="1">
        <v>14.75</v>
      </c>
    </row>
    <row r="76" spans="1:15" x14ac:dyDescent="0.15">
      <c r="A76" s="1" t="s">
        <v>110</v>
      </c>
      <c r="B76" s="5">
        <v>11.973333333333334</v>
      </c>
      <c r="C76" s="6">
        <v>1739</v>
      </c>
      <c r="D76" s="5">
        <f t="shared" si="9"/>
        <v>145.239420935412</v>
      </c>
      <c r="F76" s="5">
        <v>12.223333333333334</v>
      </c>
      <c r="G76" s="6">
        <v>1782</v>
      </c>
      <c r="H76" s="5">
        <f t="shared" si="8"/>
        <v>145.78674665939459</v>
      </c>
      <c r="K76" s="1" t="s">
        <v>111</v>
      </c>
      <c r="L76" s="1">
        <v>10.455633333333335</v>
      </c>
      <c r="N76" s="1" t="s">
        <v>111</v>
      </c>
      <c r="O76" s="1">
        <v>10.665000000000001</v>
      </c>
    </row>
    <row r="77" spans="1:15" x14ac:dyDescent="0.15">
      <c r="A77" s="1" t="s">
        <v>112</v>
      </c>
      <c r="B77" s="5">
        <v>11.49</v>
      </c>
      <c r="C77" s="6">
        <v>4776</v>
      </c>
      <c r="D77" s="5">
        <f t="shared" si="9"/>
        <v>415.6657963446475</v>
      </c>
      <c r="F77" s="5">
        <v>12.24</v>
      </c>
      <c r="G77" s="6">
        <v>4939</v>
      </c>
      <c r="H77" s="5">
        <f t="shared" si="8"/>
        <v>403.51307189542484</v>
      </c>
      <c r="K77" s="1" t="s">
        <v>113</v>
      </c>
      <c r="L77" s="1">
        <v>10.08</v>
      </c>
      <c r="N77" s="1" t="s">
        <v>113</v>
      </c>
      <c r="O77" s="1">
        <v>10.345600000000001</v>
      </c>
    </row>
    <row r="78" spans="1:15" x14ac:dyDescent="0.15">
      <c r="A78" s="1" t="s">
        <v>114</v>
      </c>
      <c r="B78" s="5">
        <v>12.600000000000001</v>
      </c>
      <c r="C78" s="6">
        <v>2356</v>
      </c>
      <c r="D78" s="5">
        <f t="shared" si="9"/>
        <v>186.98412698412696</v>
      </c>
      <c r="F78" s="5">
        <v>13.266666666666667</v>
      </c>
      <c r="G78" s="6">
        <v>2879</v>
      </c>
      <c r="H78" s="5">
        <f t="shared" si="8"/>
        <v>217.01005025125627</v>
      </c>
      <c r="K78" s="1" t="s">
        <v>115</v>
      </c>
      <c r="L78" s="1">
        <v>9.17</v>
      </c>
      <c r="N78" s="1" t="s">
        <v>115</v>
      </c>
      <c r="O78" s="1">
        <v>8.57</v>
      </c>
    </row>
    <row r="79" spans="1:15" x14ac:dyDescent="0.15">
      <c r="A79" s="1" t="s">
        <v>161</v>
      </c>
      <c r="B79" s="5">
        <v>0.25</v>
      </c>
      <c r="C79" s="6">
        <v>37</v>
      </c>
      <c r="D79" s="5">
        <f t="shared" si="9"/>
        <v>148</v>
      </c>
      <c r="F79" s="5">
        <v>0.08</v>
      </c>
      <c r="G79" s="6">
        <v>6</v>
      </c>
      <c r="H79" s="5">
        <f t="shared" si="8"/>
        <v>75</v>
      </c>
      <c r="K79" s="1" t="s">
        <v>116</v>
      </c>
      <c r="L79" s="1">
        <v>1.1666666666666665</v>
      </c>
      <c r="N79" s="1" t="s">
        <v>116</v>
      </c>
      <c r="O79" s="1">
        <v>0.66666666666666663</v>
      </c>
    </row>
    <row r="80" spans="1:15" x14ac:dyDescent="0.15">
      <c r="A80" s="17" t="s">
        <v>117</v>
      </c>
      <c r="B80" s="18">
        <f>SUM(B72:B79)</f>
        <v>71.346666666666664</v>
      </c>
      <c r="C80" s="19">
        <f>SUM(C72:C79)</f>
        <v>16847</v>
      </c>
      <c r="D80" s="18">
        <f>IFERROR(C80/B80,"n/a")</f>
        <v>236.12876097925621</v>
      </c>
      <c r="E80" s="17"/>
      <c r="F80" s="18">
        <f>SUM(F72:F79)</f>
        <v>71.926666666666677</v>
      </c>
      <c r="G80" s="19">
        <f>SUM(G72:G79)</f>
        <v>17741</v>
      </c>
      <c r="H80" s="18">
        <f>IFERROR(G80/F80,"n/a")</f>
        <v>246.65399944387798</v>
      </c>
      <c r="K80" s="1" t="s">
        <v>118</v>
      </c>
      <c r="L80" s="1">
        <v>63.768966666666664</v>
      </c>
      <c r="N80" s="1" t="s">
        <v>101</v>
      </c>
      <c r="O80" s="21">
        <v>64.693933333333334</v>
      </c>
    </row>
    <row r="81" spans="1:15" x14ac:dyDescent="0.15">
      <c r="B81" s="5"/>
    </row>
    <row r="82" spans="1:15" x14ac:dyDescent="0.15">
      <c r="B82" s="5"/>
    </row>
    <row r="83" spans="1:15" x14ac:dyDescent="0.15">
      <c r="A83" s="17" t="s">
        <v>119</v>
      </c>
      <c r="B83" s="18">
        <v>40.456666666666663</v>
      </c>
      <c r="C83" s="19">
        <v>9903</v>
      </c>
      <c r="D83" s="18">
        <f>IFERROR(C83/B83,"n/a")</f>
        <v>244.78042349839336</v>
      </c>
      <c r="E83" s="17"/>
      <c r="F83" s="18">
        <v>42.623333333333335</v>
      </c>
      <c r="G83" s="19">
        <v>10831</v>
      </c>
      <c r="H83" s="18">
        <f>IFERROR(G83/F83,"n/a")</f>
        <v>254.10964260577148</v>
      </c>
      <c r="K83" s="1" t="s">
        <v>120</v>
      </c>
      <c r="L83" s="1">
        <v>27.333333333333332</v>
      </c>
      <c r="N83" s="1" t="s">
        <v>119</v>
      </c>
      <c r="O83" s="1">
        <v>30.529166666666665</v>
      </c>
    </row>
    <row r="84" spans="1:15" x14ac:dyDescent="0.15">
      <c r="A84" s="22"/>
      <c r="B84" s="23"/>
      <c r="C84" s="24"/>
      <c r="D84" s="23"/>
      <c r="E84" s="25"/>
      <c r="F84" s="23"/>
      <c r="G84" s="24"/>
      <c r="H84" s="23"/>
    </row>
    <row r="85" spans="1:15" x14ac:dyDescent="0.15">
      <c r="B85" s="5"/>
    </row>
    <row r="86" spans="1:15" x14ac:dyDescent="0.15">
      <c r="A86" s="17" t="s">
        <v>121</v>
      </c>
      <c r="B86" s="18">
        <v>34.4</v>
      </c>
      <c r="C86" s="19">
        <v>5345</v>
      </c>
      <c r="D86" s="18">
        <f>IFERROR(C86/B86,"n/a")</f>
        <v>155.37790697674419</v>
      </c>
      <c r="E86" s="17"/>
      <c r="F86" s="18">
        <v>35.983333333333334</v>
      </c>
      <c r="G86" s="19">
        <v>4859</v>
      </c>
      <c r="H86" s="18">
        <f>IFERROR(G86/F86,"n/a")</f>
        <v>135.03473830477071</v>
      </c>
      <c r="K86" s="1" t="s">
        <v>122</v>
      </c>
      <c r="L86" s="1">
        <v>35.990833333333335</v>
      </c>
      <c r="N86" s="1" t="s">
        <v>121</v>
      </c>
      <c r="O86" s="1">
        <v>36.245000000000005</v>
      </c>
    </row>
    <row r="87" spans="1:15" x14ac:dyDescent="0.15">
      <c r="B87" s="5"/>
    </row>
    <row r="88" spans="1:15" x14ac:dyDescent="0.15">
      <c r="B88" s="5"/>
      <c r="N88" s="1" t="s">
        <v>123</v>
      </c>
      <c r="O88" s="1">
        <v>57.075000000000017</v>
      </c>
    </row>
    <row r="89" spans="1:15" x14ac:dyDescent="0.15">
      <c r="A89" s="15" t="s">
        <v>123</v>
      </c>
      <c r="B89" s="5"/>
      <c r="E89" s="12"/>
    </row>
    <row r="90" spans="1:15" x14ac:dyDescent="0.15">
      <c r="A90" s="1" t="s">
        <v>151</v>
      </c>
      <c r="B90" s="5">
        <v>17.64</v>
      </c>
      <c r="C90" s="6">
        <v>2455</v>
      </c>
      <c r="D90" s="5">
        <f>IFERROR(C90/B90,"n/a")</f>
        <v>139.17233560090702</v>
      </c>
      <c r="F90" s="5">
        <v>17.14</v>
      </c>
      <c r="G90" s="6">
        <v>2851</v>
      </c>
      <c r="H90" s="5">
        <f>IFERROR(G90/F90,"n/a")</f>
        <v>166.3360560093349</v>
      </c>
      <c r="K90" s="1" t="s">
        <v>124</v>
      </c>
      <c r="L90" s="1">
        <v>5.35</v>
      </c>
      <c r="N90" s="1" t="s">
        <v>124</v>
      </c>
      <c r="O90" s="1">
        <v>5.54</v>
      </c>
    </row>
    <row r="91" spans="1:15" x14ac:dyDescent="0.15">
      <c r="A91" s="1" t="s">
        <v>150</v>
      </c>
      <c r="B91" s="5">
        <v>5.6366666666666667</v>
      </c>
      <c r="C91" s="6">
        <v>1038</v>
      </c>
      <c r="D91" s="5">
        <f t="shared" ref="D91:D93" si="10">IFERROR(C91/B91,"n/a")</f>
        <v>184.15138971023063</v>
      </c>
      <c r="F91" s="5">
        <v>5.47</v>
      </c>
      <c r="G91" s="6">
        <v>1187</v>
      </c>
      <c r="H91" s="5">
        <f t="shared" ref="H91:H93" si="11">IFERROR(G91/F91,"n/a")</f>
        <v>217.0018281535649</v>
      </c>
      <c r="K91" s="1" t="s">
        <v>125</v>
      </c>
      <c r="L91" s="1">
        <v>4.333333333333333</v>
      </c>
      <c r="N91" s="1" t="s">
        <v>125</v>
      </c>
      <c r="O91" s="21">
        <v>4.833333333333333</v>
      </c>
    </row>
    <row r="92" spans="1:15" x14ac:dyDescent="0.15">
      <c r="A92" s="1" t="s">
        <v>126</v>
      </c>
      <c r="B92" s="5">
        <v>8.4600000000000009</v>
      </c>
      <c r="C92" s="6">
        <v>1411</v>
      </c>
      <c r="D92" s="5">
        <f t="shared" si="10"/>
        <v>166.78486997635932</v>
      </c>
      <c r="F92" s="5">
        <v>8.2100000000000009</v>
      </c>
      <c r="G92" s="6">
        <v>1315</v>
      </c>
      <c r="H92" s="5">
        <f t="shared" si="11"/>
        <v>160.17052375152252</v>
      </c>
      <c r="K92" s="1" t="s">
        <v>127</v>
      </c>
      <c r="L92" s="1">
        <v>8.8650000000000002</v>
      </c>
      <c r="N92" s="1" t="s">
        <v>127</v>
      </c>
      <c r="O92" s="1">
        <v>8</v>
      </c>
    </row>
    <row r="93" spans="1:15" x14ac:dyDescent="0.15">
      <c r="A93" s="1" t="s">
        <v>128</v>
      </c>
      <c r="B93" s="5">
        <v>27.246666666666666</v>
      </c>
      <c r="C93" s="6">
        <v>4703</v>
      </c>
      <c r="D93" s="5">
        <f t="shared" si="10"/>
        <v>172.60827012478592</v>
      </c>
      <c r="F93" s="5">
        <v>26.91333333333333</v>
      </c>
      <c r="G93" s="6">
        <v>4442</v>
      </c>
      <c r="H93" s="5">
        <f t="shared" si="11"/>
        <v>165.04830319544217</v>
      </c>
      <c r="K93" s="1" t="s">
        <v>129</v>
      </c>
      <c r="L93" s="1">
        <v>23.893333333333338</v>
      </c>
      <c r="N93" s="1" t="s">
        <v>129</v>
      </c>
      <c r="O93" s="1">
        <v>24.51666666666668</v>
      </c>
    </row>
    <row r="94" spans="1:15" x14ac:dyDescent="0.15">
      <c r="A94" s="17" t="s">
        <v>130</v>
      </c>
      <c r="B94" s="18">
        <f>SUM(B90:B93)</f>
        <v>58.983333333333334</v>
      </c>
      <c r="C94" s="19">
        <f>SUM(C90:C93)</f>
        <v>9607</v>
      </c>
      <c r="D94" s="18">
        <f>IFERROR(C94/B94,"n/a")</f>
        <v>162.8765187906188</v>
      </c>
      <c r="E94" s="17"/>
      <c r="F94" s="18">
        <f>SUM(F90:F93)</f>
        <v>57.733333333333334</v>
      </c>
      <c r="G94" s="19">
        <f>SUM(G90:G93)</f>
        <v>9795</v>
      </c>
      <c r="H94" s="18">
        <f>IFERROR(G94/F94,"n/a")</f>
        <v>169.65935334872978</v>
      </c>
      <c r="K94" s="1" t="s">
        <v>131</v>
      </c>
      <c r="L94" s="1">
        <v>52.69166666666667</v>
      </c>
    </row>
    <row r="95" spans="1:15" x14ac:dyDescent="0.15">
      <c r="B95" s="5"/>
    </row>
    <row r="96" spans="1:15" x14ac:dyDescent="0.15">
      <c r="B96" s="5"/>
    </row>
    <row r="97" spans="1:15" x14ac:dyDescent="0.15">
      <c r="A97" s="15" t="s">
        <v>132</v>
      </c>
      <c r="B97" s="5"/>
      <c r="E97" s="12"/>
    </row>
    <row r="98" spans="1:15" x14ac:dyDescent="0.15">
      <c r="A98" s="1" t="s">
        <v>133</v>
      </c>
      <c r="B98" s="35">
        <v>2.1666666666666665</v>
      </c>
      <c r="C98" s="6">
        <v>880</v>
      </c>
      <c r="D98" s="5">
        <f>IFERROR(C98/B98,"n/a")</f>
        <v>406.15384615384619</v>
      </c>
      <c r="F98" s="5">
        <v>1.5</v>
      </c>
      <c r="G98" s="6">
        <v>627</v>
      </c>
      <c r="H98" s="5">
        <f>IFERROR(G98/F98,"n/a")</f>
        <v>418</v>
      </c>
      <c r="I98" s="26"/>
      <c r="K98" s="1" t="s">
        <v>134</v>
      </c>
      <c r="L98" s="1">
        <v>1.0833333333333335</v>
      </c>
      <c r="N98" s="16" t="s">
        <v>134</v>
      </c>
      <c r="O98" s="21">
        <v>1.0833333333333333</v>
      </c>
    </row>
    <row r="99" spans="1:15" x14ac:dyDescent="0.15">
      <c r="A99" s="1" t="s">
        <v>135</v>
      </c>
      <c r="B99" s="5">
        <v>2.9166666666666665</v>
      </c>
      <c r="C99" s="6">
        <v>1651</v>
      </c>
      <c r="D99" s="5">
        <f t="shared" ref="D99:D104" si="12">IFERROR(C99/B99,"n/a")</f>
        <v>566.05714285714294</v>
      </c>
      <c r="F99" s="5">
        <v>4.0833333333333339</v>
      </c>
      <c r="G99" s="6">
        <v>1720</v>
      </c>
      <c r="H99" s="5">
        <f t="shared" ref="H99:H104" si="13">IFERROR(G99/F99,"n/a")</f>
        <v>421.22448979591832</v>
      </c>
      <c r="K99" s="1" t="s">
        <v>136</v>
      </c>
      <c r="L99" s="1">
        <v>1.5</v>
      </c>
      <c r="N99" s="1" t="s">
        <v>136</v>
      </c>
      <c r="O99" s="1">
        <v>2.0833333333333335</v>
      </c>
    </row>
    <row r="100" spans="1:15" x14ac:dyDescent="0.15">
      <c r="A100" s="1" t="s">
        <v>137</v>
      </c>
      <c r="B100" s="5">
        <v>4.5</v>
      </c>
      <c r="C100" s="6">
        <v>1647</v>
      </c>
      <c r="D100" s="5">
        <f t="shared" si="12"/>
        <v>366</v>
      </c>
      <c r="F100" s="5">
        <v>3</v>
      </c>
      <c r="G100" s="6">
        <v>294</v>
      </c>
      <c r="H100" s="5">
        <f t="shared" si="13"/>
        <v>98</v>
      </c>
      <c r="K100" s="1" t="s">
        <v>138</v>
      </c>
      <c r="L100" s="1">
        <v>5</v>
      </c>
      <c r="N100" s="1" t="s">
        <v>138</v>
      </c>
      <c r="O100" s="1">
        <v>3.5</v>
      </c>
    </row>
    <row r="101" spans="1:15" x14ac:dyDescent="0.15">
      <c r="A101" s="1" t="s">
        <v>139</v>
      </c>
      <c r="B101" s="5">
        <v>0.5</v>
      </c>
      <c r="C101" s="6">
        <v>453</v>
      </c>
      <c r="D101" s="5">
        <f t="shared" si="12"/>
        <v>906</v>
      </c>
      <c r="F101" s="5">
        <v>0.58333333333333337</v>
      </c>
      <c r="G101" s="6">
        <v>48</v>
      </c>
      <c r="H101" s="5">
        <f t="shared" si="13"/>
        <v>82.285714285714278</v>
      </c>
      <c r="K101" s="1" t="s">
        <v>140</v>
      </c>
      <c r="L101" s="1">
        <v>8.3333333333333329E-2</v>
      </c>
      <c r="N101" s="1" t="s">
        <v>140</v>
      </c>
      <c r="O101" s="1">
        <v>8.3333333333333329E-2</v>
      </c>
    </row>
    <row r="102" spans="1:15" x14ac:dyDescent="0.15">
      <c r="A102" s="1" t="s">
        <v>152</v>
      </c>
      <c r="B102" s="5">
        <v>1</v>
      </c>
      <c r="C102" s="6">
        <v>1020</v>
      </c>
      <c r="D102" s="5">
        <f t="shared" si="12"/>
        <v>1020</v>
      </c>
      <c r="F102" s="5">
        <v>1.5</v>
      </c>
      <c r="G102" s="6">
        <v>1716</v>
      </c>
      <c r="H102" s="5">
        <f t="shared" si="13"/>
        <v>1144</v>
      </c>
      <c r="K102" s="1" t="s">
        <v>141</v>
      </c>
      <c r="L102" s="1">
        <v>1</v>
      </c>
      <c r="N102" s="1" t="s">
        <v>141</v>
      </c>
      <c r="O102" s="1">
        <v>0.5</v>
      </c>
    </row>
    <row r="103" spans="1:15" x14ac:dyDescent="0.15">
      <c r="A103" s="1" t="s">
        <v>154</v>
      </c>
      <c r="B103" s="5">
        <v>0.05</v>
      </c>
      <c r="C103" s="6" t="s">
        <v>162</v>
      </c>
      <c r="D103" s="5" t="str">
        <f t="shared" si="12"/>
        <v>n/a</v>
      </c>
      <c r="F103" s="5">
        <v>0.05</v>
      </c>
      <c r="H103" s="5">
        <f t="shared" si="13"/>
        <v>0</v>
      </c>
      <c r="K103" s="1" t="s">
        <v>140</v>
      </c>
      <c r="L103" s="1">
        <v>8.3333333333333329E-2</v>
      </c>
      <c r="N103" s="1" t="s">
        <v>140</v>
      </c>
      <c r="O103" s="1">
        <v>8.3333333333333329E-2</v>
      </c>
    </row>
    <row r="104" spans="1:15" x14ac:dyDescent="0.15">
      <c r="A104" s="1" t="s">
        <v>155</v>
      </c>
      <c r="B104" s="5">
        <v>15.125</v>
      </c>
      <c r="C104" s="6" t="s">
        <v>162</v>
      </c>
      <c r="D104" s="5" t="str">
        <f t="shared" si="12"/>
        <v>n/a</v>
      </c>
      <c r="F104" s="5">
        <v>15.125</v>
      </c>
      <c r="H104" s="5">
        <f t="shared" si="13"/>
        <v>0</v>
      </c>
      <c r="K104" s="1" t="s">
        <v>141</v>
      </c>
      <c r="L104" s="1">
        <v>1</v>
      </c>
      <c r="N104" s="1" t="s">
        <v>141</v>
      </c>
      <c r="O104" s="1">
        <v>0.5</v>
      </c>
    </row>
    <row r="105" spans="1:15" x14ac:dyDescent="0.15">
      <c r="A105" s="17" t="s">
        <v>142</v>
      </c>
      <c r="B105" s="18">
        <f>SUM(B98:B104)</f>
        <v>26.258333333333333</v>
      </c>
      <c r="C105" s="19">
        <f>SUM(C98:C104)</f>
        <v>5651</v>
      </c>
      <c r="D105" s="18">
        <f>IFERROR(C105/B105,"n/a")</f>
        <v>215.2078705172961</v>
      </c>
      <c r="E105" s="17"/>
      <c r="F105" s="18">
        <f>SUM(F98:F104)</f>
        <v>25.841666666666669</v>
      </c>
      <c r="G105" s="19">
        <f>SUM(G98:G104)</f>
        <v>4405</v>
      </c>
      <c r="H105" s="18">
        <f>IFERROR(G105/F105,"n/a")</f>
        <v>170.46114156723635</v>
      </c>
      <c r="K105" s="1" t="s">
        <v>143</v>
      </c>
      <c r="L105" s="1">
        <v>8.6666666666666679</v>
      </c>
      <c r="N105" s="1" t="s">
        <v>144</v>
      </c>
      <c r="O105" s="1">
        <v>15.520000000000001</v>
      </c>
    </row>
    <row r="106" spans="1:15" x14ac:dyDescent="0.15">
      <c r="B106" s="5"/>
      <c r="F106" s="23"/>
    </row>
    <row r="107" spans="1:15" x14ac:dyDescent="0.15">
      <c r="B107" s="5"/>
    </row>
    <row r="108" spans="1:15" x14ac:dyDescent="0.15">
      <c r="A108" s="17" t="s">
        <v>145</v>
      </c>
      <c r="B108" s="36">
        <f>B105+B94+B86+B83+B80+B68+B61+B52+B42+B39</f>
        <v>1080.6196333333332</v>
      </c>
      <c r="C108" s="19">
        <f>C105+C94+C86+C83+C80+C68+C61+C52+C42+C39</f>
        <v>282903</v>
      </c>
      <c r="D108" s="18">
        <f>IFERROR(C108/B108,"n/a")</f>
        <v>261.79702022194738</v>
      </c>
      <c r="E108" s="17"/>
      <c r="F108" s="36">
        <f>F105+F94+F86+F83+F80+F68+F61+F52+F42+F39</f>
        <v>1076.4496333333332</v>
      </c>
      <c r="G108" s="19">
        <f>G105+G94+G86+G83+G80+G68+G61+G52+G42+G39</f>
        <v>264092</v>
      </c>
      <c r="H108" s="18">
        <f>IFERROR(G108/F108,"n/a")</f>
        <v>245.33614190773878</v>
      </c>
      <c r="K108" s="1" t="s">
        <v>146</v>
      </c>
      <c r="L108" s="1">
        <v>963.23889999999994</v>
      </c>
      <c r="N108" s="1" t="s">
        <v>146</v>
      </c>
      <c r="O108" s="21">
        <v>973.14336666666691</v>
      </c>
    </row>
  </sheetData>
  <sheetProtection algorithmName="SHA-512" hashValue="BIzgcBSIqyS97Z/2oexz2dNe9mLwdfCrOKp0qO6eQLimGI0SQAEeCzsgDVD8n3TBWAUjiBwjogQMPPC9cpXCwg==" saltValue="YX+YMKdWbwj89PUiwOIq9g==" spinCount="100000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12:G12 A72:C72 A98:C100 E13:G35 E72:G72 E98:G100 E90:G91 A103:C104 A90:D93 E103:G104 A13:C35 A56:B56 A57 B56:B59">
    <cfRule type="expression" dxfId="121" priority="98">
      <formula>MOD(ROW(),2)=0</formula>
    </cfRule>
  </conditionalFormatting>
  <conditionalFormatting sqref="A46:C51 E46:G51">
    <cfRule type="expression" dxfId="120" priority="97">
      <formula>MOD(ROW(),2)=0</formula>
    </cfRule>
  </conditionalFormatting>
  <conditionalFormatting sqref="E56:G60 A59:B60 A58">
    <cfRule type="expression" dxfId="119" priority="96">
      <formula>MOD(ROW(),2)=0</formula>
    </cfRule>
  </conditionalFormatting>
  <conditionalFormatting sqref="A65:B67 E65:G66 E67 G67">
    <cfRule type="expression" dxfId="118" priority="95">
      <formula>MOD(ROW(),2)=0</formula>
    </cfRule>
  </conditionalFormatting>
  <conditionalFormatting sqref="A73:C79 E73:G79">
    <cfRule type="expression" dxfId="117" priority="94">
      <formula>MOD(ROW(),2)=0</formula>
    </cfRule>
  </conditionalFormatting>
  <conditionalFormatting sqref="E92:G93">
    <cfRule type="expression" dxfId="116" priority="93">
      <formula>MOD(ROW(),2)=0</formula>
    </cfRule>
  </conditionalFormatting>
  <conditionalFormatting sqref="C56:C59">
    <cfRule type="expression" dxfId="115" priority="29">
      <formula>MOD(ROW(),2)=0</formula>
    </cfRule>
  </conditionalFormatting>
  <conditionalFormatting sqref="C65:C67">
    <cfRule type="expression" dxfId="114" priority="28">
      <formula>MOD(ROW(),2)=0</formula>
    </cfRule>
  </conditionalFormatting>
  <conditionalFormatting sqref="D46:D51">
    <cfRule type="expression" dxfId="113" priority="26">
      <formula>MOD(ROW(),2)=0</formula>
    </cfRule>
  </conditionalFormatting>
  <conditionalFormatting sqref="D56:D60">
    <cfRule type="expression" dxfId="112" priority="23">
      <formula>MOD(ROW(),2)=0</formula>
    </cfRule>
  </conditionalFormatting>
  <conditionalFormatting sqref="D65:D67">
    <cfRule type="expression" dxfId="111" priority="22">
      <formula>MOD(ROW(),2)=0</formula>
    </cfRule>
  </conditionalFormatting>
  <conditionalFormatting sqref="D98:D104">
    <cfRule type="expression" dxfId="110" priority="19">
      <formula>MOD(ROW(),2)=0</formula>
    </cfRule>
  </conditionalFormatting>
  <conditionalFormatting sqref="D72:D79">
    <cfRule type="expression" dxfId="109" priority="21">
      <formula>MOD(ROW(),2)=0</formula>
    </cfRule>
  </conditionalFormatting>
  <conditionalFormatting sqref="E101:G102 A101:C102">
    <cfRule type="expression" dxfId="108" priority="18">
      <formula>MOD(ROW(),2)=0</formula>
    </cfRule>
  </conditionalFormatting>
  <conditionalFormatting sqref="D13:D35 D37">
    <cfRule type="expression" dxfId="107" priority="16">
      <formula>MOD(ROW(),2)=0</formula>
    </cfRule>
  </conditionalFormatting>
  <conditionalFormatting sqref="H12 H90:H93">
    <cfRule type="expression" dxfId="106" priority="15">
      <formula>MOD(ROW(),2)=0</formula>
    </cfRule>
  </conditionalFormatting>
  <conditionalFormatting sqref="H46:H51">
    <cfRule type="expression" dxfId="105" priority="14">
      <formula>MOD(ROW(),2)=0</formula>
    </cfRule>
  </conditionalFormatting>
  <conditionalFormatting sqref="H56:H60">
    <cfRule type="expression" dxfId="104" priority="13">
      <formula>MOD(ROW(),2)=0</formula>
    </cfRule>
  </conditionalFormatting>
  <conditionalFormatting sqref="H65:H67">
    <cfRule type="expression" dxfId="103" priority="12">
      <formula>MOD(ROW(),2)=0</formula>
    </cfRule>
  </conditionalFormatting>
  <conditionalFormatting sqref="H98:H104">
    <cfRule type="expression" dxfId="102" priority="10">
      <formula>MOD(ROW(),2)=0</formula>
    </cfRule>
  </conditionalFormatting>
  <conditionalFormatting sqref="H72:H79">
    <cfRule type="expression" dxfId="101" priority="11">
      <formula>MOD(ROW(),2)=0</formula>
    </cfRule>
  </conditionalFormatting>
  <conditionalFormatting sqref="H13:H35 H37">
    <cfRule type="expression" dxfId="100" priority="9">
      <formula>MOD(ROW(),2)=0</formula>
    </cfRule>
  </conditionalFormatting>
  <conditionalFormatting sqref="A38:C38 E38:G38">
    <cfRule type="expression" dxfId="99" priority="8">
      <formula>MOD(ROW(),2)=0</formula>
    </cfRule>
  </conditionalFormatting>
  <conditionalFormatting sqref="D38">
    <cfRule type="expression" dxfId="98" priority="7">
      <formula>MOD(ROW(),2)=0</formula>
    </cfRule>
  </conditionalFormatting>
  <conditionalFormatting sqref="H38">
    <cfRule type="expression" dxfId="97" priority="6">
      <formula>MOD(ROW(),2)=0</formula>
    </cfRule>
  </conditionalFormatting>
  <conditionalFormatting sqref="A36:C36 E36:G36">
    <cfRule type="expression" dxfId="96" priority="5">
      <formula>MOD(ROW(),2)=0</formula>
    </cfRule>
  </conditionalFormatting>
  <conditionalFormatting sqref="D36">
    <cfRule type="expression" dxfId="95" priority="4">
      <formula>MOD(ROW(),2)=0</formula>
    </cfRule>
  </conditionalFormatting>
  <conditionalFormatting sqref="H36">
    <cfRule type="expression" dxfId="94" priority="3">
      <formula>MOD(ROW(),2)=0</formula>
    </cfRule>
  </conditionalFormatting>
  <conditionalFormatting sqref="F67">
    <cfRule type="expression" dxfId="93" priority="2">
      <formula>MOD(ROW(),2)=0</formula>
    </cfRule>
  </conditionalFormatting>
  <conditionalFormatting sqref="C60">
    <cfRule type="expression" dxfId="92" priority="1">
      <formula>MOD(ROW(),2)=0</formula>
    </cfRule>
  </conditionalFormatting>
  <pageMargins left="0.25" right="0.25" top="0.75" bottom="0.75" header="0.3" footer="0.3"/>
  <pageSetup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C23" sqref="C23"/>
    </sheetView>
  </sheetViews>
  <sheetFormatPr defaultRowHeight="10.5" x14ac:dyDescent="0.15"/>
  <cols>
    <col min="1" max="1" width="30.7109375" style="37" bestFit="1" customWidth="1"/>
    <col min="2" max="2" width="11.28515625" style="37" bestFit="1" customWidth="1"/>
    <col min="3" max="3" width="11.42578125" style="37" bestFit="1" customWidth="1"/>
    <col min="4" max="4" width="8.7109375" style="37" bestFit="1" customWidth="1"/>
    <col min="5" max="5" width="2.7109375" style="37" customWidth="1"/>
    <col min="6" max="6" width="11.28515625" style="37" bestFit="1" customWidth="1"/>
    <col min="7" max="7" width="11.42578125" style="37" bestFit="1" customWidth="1"/>
    <col min="8" max="8" width="8.7109375" style="37" bestFit="1" customWidth="1"/>
    <col min="9" max="16384" width="9.140625" style="37"/>
  </cols>
  <sheetData>
    <row r="1" spans="1:8" x14ac:dyDescent="0.15">
      <c r="A1" s="38" t="s">
        <v>0</v>
      </c>
      <c r="B1" s="38"/>
      <c r="C1" s="38"/>
      <c r="D1" s="38"/>
      <c r="E1" s="38"/>
      <c r="F1" s="38"/>
      <c r="G1" s="38"/>
      <c r="H1" s="38"/>
    </row>
    <row r="2" spans="1:8" x14ac:dyDescent="0.15">
      <c r="A2" s="38" t="s">
        <v>156</v>
      </c>
      <c r="B2" s="38"/>
      <c r="C2" s="38"/>
      <c r="D2" s="38"/>
      <c r="E2" s="38"/>
      <c r="F2" s="38"/>
      <c r="G2" s="38"/>
      <c r="H2" s="38"/>
    </row>
    <row r="3" spans="1:8" x14ac:dyDescent="0.15">
      <c r="A3" s="38" t="s">
        <v>158</v>
      </c>
      <c r="B3" s="38"/>
      <c r="C3" s="38"/>
      <c r="D3" s="38"/>
      <c r="E3" s="38"/>
      <c r="F3" s="38"/>
      <c r="G3" s="38"/>
      <c r="H3" s="38"/>
    </row>
    <row r="4" spans="1:8" x14ac:dyDescent="0.15">
      <c r="A4" s="38" t="s">
        <v>2</v>
      </c>
      <c r="B4" s="38"/>
      <c r="C4" s="38"/>
      <c r="D4" s="38"/>
      <c r="E4" s="38"/>
      <c r="F4" s="38"/>
      <c r="G4" s="38"/>
      <c r="H4" s="38"/>
    </row>
    <row r="5" spans="1:8" x14ac:dyDescent="0.15">
      <c r="A5" s="2"/>
      <c r="B5" s="32"/>
      <c r="C5" s="4"/>
      <c r="D5" s="3"/>
      <c r="E5" s="2"/>
      <c r="F5" s="3"/>
      <c r="G5" s="4"/>
      <c r="H5" s="3"/>
    </row>
    <row r="6" spans="1:8" x14ac:dyDescent="0.15">
      <c r="A6" s="1"/>
      <c r="B6" s="30"/>
      <c r="C6" s="6"/>
      <c r="D6" s="5"/>
      <c r="E6" s="7"/>
      <c r="F6" s="5"/>
      <c r="G6" s="6"/>
      <c r="H6" s="5"/>
    </row>
    <row r="7" spans="1:8" x14ac:dyDescent="0.15">
      <c r="A7" s="8"/>
      <c r="B7" s="39" t="s">
        <v>159</v>
      </c>
      <c r="C7" s="40"/>
      <c r="D7" s="40"/>
      <c r="E7" s="9"/>
      <c r="F7" s="39" t="s">
        <v>160</v>
      </c>
      <c r="G7" s="40"/>
      <c r="H7" s="40"/>
    </row>
    <row r="8" spans="1:8" x14ac:dyDescent="0.15">
      <c r="A8" s="9"/>
      <c r="B8" s="33" t="s">
        <v>3</v>
      </c>
      <c r="C8" s="11" t="s">
        <v>4</v>
      </c>
      <c r="D8" s="10" t="s">
        <v>5</v>
      </c>
      <c r="E8" s="7"/>
      <c r="F8" s="10" t="s">
        <v>3</v>
      </c>
      <c r="G8" s="11" t="s">
        <v>4</v>
      </c>
      <c r="H8" s="10" t="s">
        <v>5</v>
      </c>
    </row>
    <row r="9" spans="1:8" x14ac:dyDescent="0.15">
      <c r="A9" s="1"/>
      <c r="B9" s="33" t="s">
        <v>6</v>
      </c>
      <c r="C9" s="11" t="s">
        <v>5</v>
      </c>
      <c r="D9" s="10" t="s">
        <v>7</v>
      </c>
      <c r="E9" s="12"/>
      <c r="F9" s="10" t="s">
        <v>6</v>
      </c>
      <c r="G9" s="11" t="s">
        <v>5</v>
      </c>
      <c r="H9" s="10" t="s">
        <v>7</v>
      </c>
    </row>
    <row r="10" spans="1:8" x14ac:dyDescent="0.15">
      <c r="A10" s="1"/>
      <c r="B10" s="34"/>
      <c r="C10" s="14"/>
      <c r="D10" s="13"/>
      <c r="E10" s="12"/>
      <c r="F10" s="13"/>
      <c r="G10" s="14"/>
      <c r="H10" s="13"/>
    </row>
    <row r="11" spans="1:8" x14ac:dyDescent="0.15">
      <c r="A11" s="15" t="s">
        <v>11</v>
      </c>
      <c r="B11" s="30"/>
      <c r="C11" s="6"/>
      <c r="D11" s="5"/>
      <c r="E11" s="7"/>
      <c r="F11" s="5"/>
      <c r="G11" s="6"/>
      <c r="H11" s="5"/>
    </row>
    <row r="12" spans="1:8" x14ac:dyDescent="0.15">
      <c r="A12" s="1" t="s">
        <v>12</v>
      </c>
      <c r="B12" s="5">
        <v>1</v>
      </c>
      <c r="C12" s="6">
        <v>184</v>
      </c>
      <c r="D12" s="5">
        <f t="shared" ref="D12:D19" si="0">IFERROR(C12/B12,"n/a")</f>
        <v>184</v>
      </c>
      <c r="E12" s="7"/>
      <c r="F12" s="5">
        <v>1</v>
      </c>
      <c r="G12" s="6">
        <v>178</v>
      </c>
      <c r="H12" s="5">
        <f>IFERROR(G12/F12,"n/a")</f>
        <v>178</v>
      </c>
    </row>
    <row r="13" spans="1:8" x14ac:dyDescent="0.15">
      <c r="A13" s="1" t="s">
        <v>14</v>
      </c>
      <c r="B13" s="5">
        <v>5.75</v>
      </c>
      <c r="C13" s="6">
        <v>702</v>
      </c>
      <c r="D13" s="5">
        <f t="shared" si="0"/>
        <v>122.08695652173913</v>
      </c>
      <c r="E13" s="7"/>
      <c r="F13" s="5">
        <v>5</v>
      </c>
      <c r="G13" s="6">
        <v>687</v>
      </c>
      <c r="H13" s="5">
        <f t="shared" ref="H13:H38" si="1">IFERROR(G13/F13,"n/a")</f>
        <v>137.4</v>
      </c>
    </row>
    <row r="14" spans="1:8" x14ac:dyDescent="0.15">
      <c r="A14" s="1" t="s">
        <v>16</v>
      </c>
      <c r="B14" s="5">
        <v>21.27</v>
      </c>
      <c r="C14" s="6">
        <v>3348</v>
      </c>
      <c r="D14" s="5">
        <f t="shared" si="0"/>
        <v>157.40479548660085</v>
      </c>
      <c r="E14" s="7"/>
      <c r="F14" s="5">
        <v>21.77</v>
      </c>
      <c r="G14" s="6">
        <v>2899</v>
      </c>
      <c r="H14" s="5">
        <f t="shared" si="1"/>
        <v>133.16490583371612</v>
      </c>
    </row>
    <row r="15" spans="1:8" x14ac:dyDescent="0.15">
      <c r="A15" s="1" t="s">
        <v>19</v>
      </c>
      <c r="B15" s="5">
        <v>34.583333333333336</v>
      </c>
      <c r="C15" s="6">
        <v>14374</v>
      </c>
      <c r="D15" s="5">
        <f t="shared" si="0"/>
        <v>415.63373493975899</v>
      </c>
      <c r="E15" s="7"/>
      <c r="F15" s="5">
        <v>35.166666666666664</v>
      </c>
      <c r="G15" s="6">
        <v>12584</v>
      </c>
      <c r="H15" s="5">
        <f t="shared" si="1"/>
        <v>357.8388625592417</v>
      </c>
    </row>
    <row r="16" spans="1:8" x14ac:dyDescent="0.15">
      <c r="A16" s="1" t="s">
        <v>21</v>
      </c>
      <c r="B16" s="5">
        <v>24.203333333333333</v>
      </c>
      <c r="C16" s="6">
        <v>9211</v>
      </c>
      <c r="D16" s="5">
        <f t="shared" si="0"/>
        <v>380.56741495661754</v>
      </c>
      <c r="E16" s="7"/>
      <c r="F16" s="5">
        <v>23.87</v>
      </c>
      <c r="G16" s="6">
        <v>8767</v>
      </c>
      <c r="H16" s="5">
        <f t="shared" si="1"/>
        <v>367.28110599078337</v>
      </c>
    </row>
    <row r="17" spans="1:8" x14ac:dyDescent="0.15">
      <c r="A17" s="1" t="s">
        <v>23</v>
      </c>
      <c r="B17" s="5">
        <v>5.79</v>
      </c>
      <c r="C17" s="6">
        <v>1257</v>
      </c>
      <c r="D17" s="5">
        <f t="shared" si="0"/>
        <v>217.09844559585491</v>
      </c>
      <c r="E17" s="7"/>
      <c r="F17" s="5">
        <v>5.79</v>
      </c>
      <c r="G17" s="6">
        <v>1317</v>
      </c>
      <c r="H17" s="5">
        <f t="shared" si="1"/>
        <v>227.46113989637306</v>
      </c>
    </row>
    <row r="18" spans="1:8" x14ac:dyDescent="0.15">
      <c r="A18" s="1" t="s">
        <v>25</v>
      </c>
      <c r="B18" s="5">
        <v>18.98</v>
      </c>
      <c r="C18" s="6">
        <v>8028</v>
      </c>
      <c r="D18" s="5">
        <f t="shared" si="0"/>
        <v>422.97154899894628</v>
      </c>
      <c r="E18" s="7"/>
      <c r="F18" s="5">
        <v>21.063333333333333</v>
      </c>
      <c r="G18" s="6">
        <v>7851</v>
      </c>
      <c r="H18" s="5">
        <f t="shared" si="1"/>
        <v>372.73302737774964</v>
      </c>
    </row>
    <row r="19" spans="1:8" x14ac:dyDescent="0.15">
      <c r="A19" s="1" t="s">
        <v>27</v>
      </c>
      <c r="B19" s="5">
        <v>49.9285</v>
      </c>
      <c r="C19" s="6">
        <v>9318</v>
      </c>
      <c r="D19" s="5">
        <f t="shared" si="0"/>
        <v>186.62687643329963</v>
      </c>
      <c r="E19" s="7"/>
      <c r="F19" s="5">
        <v>53.1785</v>
      </c>
      <c r="G19" s="6">
        <v>9174</v>
      </c>
      <c r="H19" s="5">
        <f t="shared" si="1"/>
        <v>172.51332775463769</v>
      </c>
    </row>
    <row r="20" spans="1:8" x14ac:dyDescent="0.15">
      <c r="A20" s="1" t="s">
        <v>29</v>
      </c>
      <c r="B20" s="5">
        <v>40.540733333333336</v>
      </c>
      <c r="C20" s="6">
        <v>9009</v>
      </c>
      <c r="D20" s="5">
        <f t="shared" ref="D20:D38" si="2">IFERROR(C20/B20,"n/a")</f>
        <v>222.22094321595893</v>
      </c>
      <c r="E20" s="7"/>
      <c r="F20" s="5">
        <v>39.790733333333336</v>
      </c>
      <c r="G20" s="6">
        <v>8871</v>
      </c>
      <c r="H20" s="5">
        <f t="shared" si="1"/>
        <v>222.94135485481544</v>
      </c>
    </row>
    <row r="21" spans="1:8" x14ac:dyDescent="0.15">
      <c r="A21" s="1" t="s">
        <v>31</v>
      </c>
      <c r="B21" s="5">
        <v>36.175800000000002</v>
      </c>
      <c r="C21" s="6">
        <v>16277</v>
      </c>
      <c r="D21" s="5">
        <f t="shared" si="2"/>
        <v>449.94167371557779</v>
      </c>
      <c r="E21" s="7"/>
      <c r="F21" s="5">
        <v>36.175800000000002</v>
      </c>
      <c r="G21" s="6">
        <v>13815</v>
      </c>
      <c r="H21" s="5">
        <f t="shared" si="1"/>
        <v>381.885127626756</v>
      </c>
    </row>
    <row r="22" spans="1:8" x14ac:dyDescent="0.15">
      <c r="A22" s="1" t="s">
        <v>33</v>
      </c>
      <c r="B22" s="5">
        <v>2.8333333333333335</v>
      </c>
      <c r="C22" s="6">
        <v>414</v>
      </c>
      <c r="D22" s="5">
        <f t="shared" si="2"/>
        <v>146.11764705882351</v>
      </c>
      <c r="E22" s="7"/>
      <c r="F22" s="5">
        <v>3.4166666666666665</v>
      </c>
      <c r="G22" s="6">
        <v>383</v>
      </c>
      <c r="H22" s="5">
        <f t="shared" si="1"/>
        <v>112.09756097560977</v>
      </c>
    </row>
    <row r="23" spans="1:8" x14ac:dyDescent="0.15">
      <c r="A23" s="1" t="s">
        <v>35</v>
      </c>
      <c r="B23" s="5">
        <v>68.243333333333325</v>
      </c>
      <c r="C23" s="6">
        <v>11245</v>
      </c>
      <c r="D23" s="5">
        <f t="shared" si="2"/>
        <v>164.77800029306894</v>
      </c>
      <c r="E23" s="7"/>
      <c r="F23" s="5">
        <v>65.16</v>
      </c>
      <c r="G23" s="6">
        <v>9901</v>
      </c>
      <c r="H23" s="5">
        <f t="shared" si="1"/>
        <v>151.94904849600982</v>
      </c>
    </row>
    <row r="24" spans="1:8" x14ac:dyDescent="0.15">
      <c r="A24" s="1" t="s">
        <v>37</v>
      </c>
      <c r="B24" s="5">
        <v>33.211500000000008</v>
      </c>
      <c r="C24" s="6">
        <v>3466</v>
      </c>
      <c r="D24" s="5">
        <f t="shared" si="2"/>
        <v>104.36144106710023</v>
      </c>
      <c r="E24" s="7"/>
      <c r="F24" s="5">
        <v>34.211500000000008</v>
      </c>
      <c r="G24" s="6">
        <v>2666</v>
      </c>
      <c r="H24" s="5">
        <f t="shared" si="1"/>
        <v>77.927012846557432</v>
      </c>
    </row>
    <row r="25" spans="1:8" x14ac:dyDescent="0.15">
      <c r="A25" s="1" t="s">
        <v>39</v>
      </c>
      <c r="B25" s="5">
        <v>1.8333333333333333</v>
      </c>
      <c r="C25" s="6">
        <v>266</v>
      </c>
      <c r="D25" s="5">
        <f t="shared" si="2"/>
        <v>145.09090909090909</v>
      </c>
      <c r="E25" s="7"/>
      <c r="F25" s="5">
        <v>3</v>
      </c>
      <c r="G25" s="6">
        <v>191</v>
      </c>
      <c r="H25" s="5">
        <f t="shared" si="1"/>
        <v>63.666666666666664</v>
      </c>
    </row>
    <row r="26" spans="1:8" x14ac:dyDescent="0.15">
      <c r="A26" s="1" t="s">
        <v>41</v>
      </c>
      <c r="B26" s="5">
        <v>17.75</v>
      </c>
      <c r="C26" s="6">
        <v>4482</v>
      </c>
      <c r="D26" s="5">
        <f t="shared" si="2"/>
        <v>252.50704225352112</v>
      </c>
      <c r="E26" s="7"/>
      <c r="F26" s="5">
        <v>17.25</v>
      </c>
      <c r="G26" s="6">
        <v>4617</v>
      </c>
      <c r="H26" s="5">
        <f t="shared" si="1"/>
        <v>267.6521739130435</v>
      </c>
    </row>
    <row r="27" spans="1:8" x14ac:dyDescent="0.15">
      <c r="A27" s="1" t="s">
        <v>43</v>
      </c>
      <c r="B27" s="5">
        <v>22.166666666666668</v>
      </c>
      <c r="C27" s="6">
        <v>5137</v>
      </c>
      <c r="D27" s="5">
        <f t="shared" si="2"/>
        <v>231.74436090225564</v>
      </c>
      <c r="E27" s="7"/>
      <c r="F27" s="5">
        <v>21.75</v>
      </c>
      <c r="G27" s="6">
        <v>4394</v>
      </c>
      <c r="H27" s="5">
        <f t="shared" si="1"/>
        <v>202.02298850574712</v>
      </c>
    </row>
    <row r="28" spans="1:8" x14ac:dyDescent="0.15">
      <c r="A28" s="1" t="s">
        <v>45</v>
      </c>
      <c r="B28" s="5">
        <v>19.729999999999997</v>
      </c>
      <c r="C28" s="6">
        <v>5375</v>
      </c>
      <c r="D28" s="5">
        <f t="shared" si="2"/>
        <v>272.42777496198687</v>
      </c>
      <c r="E28" s="7"/>
      <c r="F28" s="5">
        <v>19.979999999999997</v>
      </c>
      <c r="G28" s="6">
        <v>4991</v>
      </c>
      <c r="H28" s="5">
        <f t="shared" si="1"/>
        <v>249.79979979979984</v>
      </c>
    </row>
    <row r="29" spans="1:8" x14ac:dyDescent="0.15">
      <c r="A29" s="1" t="s">
        <v>47</v>
      </c>
      <c r="B29" s="5">
        <v>29.65</v>
      </c>
      <c r="C29" s="6">
        <v>12843</v>
      </c>
      <c r="D29" s="5">
        <f t="shared" si="2"/>
        <v>433.15345699831369</v>
      </c>
      <c r="E29" s="7"/>
      <c r="F29" s="5">
        <v>28.4</v>
      </c>
      <c r="G29" s="6">
        <v>10775</v>
      </c>
      <c r="H29" s="5">
        <f t="shared" si="1"/>
        <v>379.40140845070425</v>
      </c>
    </row>
    <row r="30" spans="1:8" x14ac:dyDescent="0.15">
      <c r="A30" s="1" t="s">
        <v>49</v>
      </c>
      <c r="B30" s="5">
        <v>7.5833999999999993</v>
      </c>
      <c r="C30" s="6">
        <v>1186</v>
      </c>
      <c r="D30" s="5">
        <f t="shared" si="2"/>
        <v>156.39422950127911</v>
      </c>
      <c r="E30" s="7"/>
      <c r="F30" s="5">
        <v>7.3333999999999993</v>
      </c>
      <c r="G30" s="6">
        <v>1084</v>
      </c>
      <c r="H30" s="5">
        <f t="shared" si="1"/>
        <v>147.8168380287452</v>
      </c>
    </row>
    <row r="31" spans="1:8" x14ac:dyDescent="0.15">
      <c r="A31" s="1" t="s">
        <v>51</v>
      </c>
      <c r="B31" s="5">
        <v>26.650000000000002</v>
      </c>
      <c r="C31" s="6">
        <v>7188</v>
      </c>
      <c r="D31" s="5">
        <f t="shared" si="2"/>
        <v>269.71857410881802</v>
      </c>
      <c r="E31" s="7"/>
      <c r="F31" s="5">
        <v>26.900000000000002</v>
      </c>
      <c r="G31" s="6">
        <v>5776</v>
      </c>
      <c r="H31" s="5">
        <f t="shared" si="1"/>
        <v>214.72118959107806</v>
      </c>
    </row>
    <row r="32" spans="1:8" x14ac:dyDescent="0.15">
      <c r="A32" s="1" t="s">
        <v>53</v>
      </c>
      <c r="B32" s="5">
        <v>5.0500000000000007</v>
      </c>
      <c r="C32" s="6">
        <v>462</v>
      </c>
      <c r="D32" s="5">
        <f t="shared" si="2"/>
        <v>91.485148514851474</v>
      </c>
      <c r="E32" s="7"/>
      <c r="F32" s="5">
        <v>5.3000000000000007</v>
      </c>
      <c r="G32" s="6">
        <v>543</v>
      </c>
      <c r="H32" s="5">
        <f t="shared" si="1"/>
        <v>102.45283018867923</v>
      </c>
    </row>
    <row r="33" spans="1:8" x14ac:dyDescent="0.15">
      <c r="A33" s="1" t="s">
        <v>55</v>
      </c>
      <c r="B33" s="5">
        <v>7</v>
      </c>
      <c r="C33" s="6">
        <v>1338</v>
      </c>
      <c r="D33" s="5">
        <f t="shared" si="2"/>
        <v>191.14285714285714</v>
      </c>
      <c r="E33" s="7"/>
      <c r="F33" s="5">
        <v>7</v>
      </c>
      <c r="G33" s="6">
        <v>1363</v>
      </c>
      <c r="H33" s="5">
        <f t="shared" si="1"/>
        <v>194.71428571428572</v>
      </c>
    </row>
    <row r="34" spans="1:8" x14ac:dyDescent="0.15">
      <c r="A34" s="1" t="s">
        <v>57</v>
      </c>
      <c r="B34" s="5">
        <v>18.75</v>
      </c>
      <c r="C34" s="6">
        <v>6318</v>
      </c>
      <c r="D34" s="5">
        <f t="shared" si="2"/>
        <v>336.96</v>
      </c>
      <c r="E34" s="7"/>
      <c r="F34" s="5">
        <v>20.916666666666668</v>
      </c>
      <c r="G34" s="6">
        <v>4275</v>
      </c>
      <c r="H34" s="5">
        <f t="shared" si="1"/>
        <v>204.38247011952191</v>
      </c>
    </row>
    <row r="35" spans="1:8" x14ac:dyDescent="0.15">
      <c r="A35" s="1" t="s">
        <v>59</v>
      </c>
      <c r="B35" s="5">
        <v>46.342500000000001</v>
      </c>
      <c r="C35" s="6">
        <v>9315</v>
      </c>
      <c r="D35" s="5">
        <f t="shared" si="2"/>
        <v>201.00339860818903</v>
      </c>
      <c r="E35" s="7"/>
      <c r="F35" s="5">
        <v>43.842500000000001</v>
      </c>
      <c r="G35" s="6">
        <v>9129</v>
      </c>
      <c r="H35" s="5">
        <f t="shared" si="1"/>
        <v>208.22261504248161</v>
      </c>
    </row>
    <row r="36" spans="1:8" x14ac:dyDescent="0.15">
      <c r="A36" s="27" t="s">
        <v>61</v>
      </c>
      <c r="B36" s="28">
        <f>SUM(B12:B35)</f>
        <v>545.01576666666665</v>
      </c>
      <c r="C36" s="29">
        <f>SUM(C12:C35)</f>
        <v>140743</v>
      </c>
      <c r="D36" s="28">
        <f t="shared" si="2"/>
        <v>258.23656600026192</v>
      </c>
      <c r="E36" s="12"/>
      <c r="F36" s="28">
        <f>SUM(F12:F35)</f>
        <v>547.26576666666665</v>
      </c>
      <c r="G36" s="29">
        <f>SUM(G12:G35)</f>
        <v>126231</v>
      </c>
      <c r="H36" s="28">
        <f t="shared" si="1"/>
        <v>230.65758483096545</v>
      </c>
    </row>
    <row r="37" spans="1:8" x14ac:dyDescent="0.15">
      <c r="A37" s="1" t="s">
        <v>147</v>
      </c>
      <c r="B37" s="5">
        <v>4.5</v>
      </c>
      <c r="C37" s="6">
        <v>966</v>
      </c>
      <c r="D37" s="5">
        <f t="shared" si="2"/>
        <v>214.66666666666666</v>
      </c>
      <c r="E37" s="28"/>
      <c r="F37" s="5">
        <v>6</v>
      </c>
      <c r="G37" s="6">
        <v>1200</v>
      </c>
      <c r="H37" s="5">
        <f t="shared" si="1"/>
        <v>200</v>
      </c>
    </row>
    <row r="38" spans="1:8" x14ac:dyDescent="0.15">
      <c r="A38" s="1" t="s">
        <v>148</v>
      </c>
      <c r="B38" s="5">
        <v>1.75</v>
      </c>
      <c r="C38" s="6">
        <v>330</v>
      </c>
      <c r="D38" s="5">
        <f t="shared" si="2"/>
        <v>188.57142857142858</v>
      </c>
      <c r="E38" s="7"/>
      <c r="F38" s="5">
        <v>2</v>
      </c>
      <c r="G38" s="6">
        <v>354</v>
      </c>
      <c r="H38" s="5">
        <f t="shared" si="1"/>
        <v>177</v>
      </c>
    </row>
    <row r="39" spans="1:8" x14ac:dyDescent="0.15">
      <c r="A39" s="17" t="s">
        <v>62</v>
      </c>
      <c r="B39" s="18">
        <f>SUM(B36:B38)</f>
        <v>551.26576666666665</v>
      </c>
      <c r="C39" s="19">
        <f>SUM(C36:C38)</f>
        <v>142039</v>
      </c>
      <c r="D39" s="18">
        <f>IFERROR(C39/B39,"n/a")</f>
        <v>257.65975068407721</v>
      </c>
      <c r="E39" s="17"/>
      <c r="F39" s="18">
        <f>SUM(F36:F38)</f>
        <v>555.26576666666665</v>
      </c>
      <c r="G39" s="19">
        <f>SUM(G36:G38)</f>
        <v>127785</v>
      </c>
      <c r="H39" s="18">
        <f>IFERROR(G39/F39,"n/a")</f>
        <v>230.13304199736666</v>
      </c>
    </row>
    <row r="40" spans="1:8" x14ac:dyDescent="0.15">
      <c r="A40" s="1"/>
      <c r="B40" s="5"/>
      <c r="C40" s="6"/>
      <c r="D40" s="5"/>
      <c r="E40" s="7"/>
      <c r="F40" s="5"/>
      <c r="G40" s="6"/>
      <c r="H40" s="5"/>
    </row>
    <row r="41" spans="1:8" x14ac:dyDescent="0.15">
      <c r="A41" s="1"/>
      <c r="B41" s="5"/>
      <c r="C41" s="6"/>
      <c r="D41" s="5"/>
      <c r="E41" s="7"/>
      <c r="F41" s="5"/>
      <c r="G41" s="6"/>
      <c r="H41" s="5"/>
    </row>
    <row r="42" spans="1:8" x14ac:dyDescent="0.15">
      <c r="A42" s="17" t="s">
        <v>65</v>
      </c>
      <c r="B42" s="18">
        <v>20.729999999999997</v>
      </c>
      <c r="C42" s="19">
        <v>9376</v>
      </c>
      <c r="D42" s="18">
        <f>IFERROR(C42/B42,"n/a")</f>
        <v>452.29136517124948</v>
      </c>
      <c r="E42" s="17"/>
      <c r="F42" s="18">
        <v>20.979999999999997</v>
      </c>
      <c r="G42" s="19">
        <v>9224</v>
      </c>
      <c r="H42" s="18">
        <f>IFERROR(G42/F42,"n/a")</f>
        <v>439.65681601525267</v>
      </c>
    </row>
    <row r="43" spans="1:8" x14ac:dyDescent="0.15">
      <c r="A43" s="1"/>
      <c r="B43" s="5"/>
      <c r="C43" s="6"/>
      <c r="D43" s="5"/>
      <c r="E43" s="7"/>
      <c r="F43" s="5"/>
      <c r="G43" s="6"/>
      <c r="H43" s="5"/>
    </row>
    <row r="44" spans="1:8" x14ac:dyDescent="0.15">
      <c r="A44" s="1"/>
      <c r="B44" s="5"/>
      <c r="C44" s="6"/>
      <c r="D44" s="5"/>
      <c r="E44" s="7"/>
      <c r="F44" s="5"/>
      <c r="G44" s="6"/>
      <c r="H44" s="5"/>
    </row>
    <row r="45" spans="1:8" x14ac:dyDescent="0.15">
      <c r="A45" s="15" t="s">
        <v>66</v>
      </c>
      <c r="B45" s="5"/>
      <c r="C45" s="6"/>
      <c r="D45" s="5"/>
      <c r="E45" s="12"/>
      <c r="F45" s="5"/>
      <c r="G45" s="6"/>
      <c r="H45" s="5"/>
    </row>
    <row r="46" spans="1:8" x14ac:dyDescent="0.15">
      <c r="A46" s="1" t="s">
        <v>67</v>
      </c>
      <c r="B46" s="5">
        <v>1.25</v>
      </c>
      <c r="C46" s="6">
        <v>414</v>
      </c>
      <c r="D46" s="5">
        <f>IFERROR(C46/B46,"n/a")</f>
        <v>331.2</v>
      </c>
      <c r="E46" s="7"/>
      <c r="F46" s="5">
        <v>2.25</v>
      </c>
      <c r="G46" s="6">
        <v>465</v>
      </c>
      <c r="H46" s="5">
        <f>IFERROR(G46/F46,"n/a")</f>
        <v>206.66666666666666</v>
      </c>
    </row>
    <row r="47" spans="1:8" x14ac:dyDescent="0.15">
      <c r="A47" s="1" t="s">
        <v>149</v>
      </c>
      <c r="B47" s="5">
        <v>13.476666666666667</v>
      </c>
      <c r="C47" s="6">
        <v>2739</v>
      </c>
      <c r="D47" s="5">
        <f t="shared" ref="D47:D51" si="3">IFERROR(C47/B47,"n/a")</f>
        <v>203.24016819193668</v>
      </c>
      <c r="E47" s="7"/>
      <c r="F47" s="5">
        <v>13.56</v>
      </c>
      <c r="G47" s="6">
        <v>2670</v>
      </c>
      <c r="H47" s="5">
        <f t="shared" ref="H47:H51" si="4">IFERROR(G47/F47,"n/a")</f>
        <v>196.90265486725664</v>
      </c>
    </row>
    <row r="48" spans="1:8" x14ac:dyDescent="0.15">
      <c r="A48" s="1" t="s">
        <v>70</v>
      </c>
      <c r="B48" s="5">
        <v>27.092200000000002</v>
      </c>
      <c r="C48" s="6">
        <v>6176</v>
      </c>
      <c r="D48" s="5">
        <f t="shared" si="3"/>
        <v>227.96229172972292</v>
      </c>
      <c r="E48" s="7"/>
      <c r="F48" s="5">
        <v>29.425533333333334</v>
      </c>
      <c r="G48" s="6">
        <v>6999</v>
      </c>
      <c r="H48" s="5">
        <f t="shared" si="4"/>
        <v>237.85465230876585</v>
      </c>
    </row>
    <row r="49" spans="1:8" x14ac:dyDescent="0.15">
      <c r="A49" s="1" t="s">
        <v>72</v>
      </c>
      <c r="B49" s="5">
        <v>23.956666666666663</v>
      </c>
      <c r="C49" s="6">
        <v>6985</v>
      </c>
      <c r="D49" s="5">
        <f t="shared" si="3"/>
        <v>291.56810908584947</v>
      </c>
      <c r="E49" s="7"/>
      <c r="F49" s="5">
        <v>23.54</v>
      </c>
      <c r="G49" s="6">
        <v>7165</v>
      </c>
      <c r="H49" s="5">
        <f t="shared" si="4"/>
        <v>304.37553101104504</v>
      </c>
    </row>
    <row r="50" spans="1:8" x14ac:dyDescent="0.15">
      <c r="A50" s="1" t="s">
        <v>74</v>
      </c>
      <c r="B50" s="5">
        <v>16.133333333333333</v>
      </c>
      <c r="C50" s="6">
        <v>3517</v>
      </c>
      <c r="D50" s="5">
        <f t="shared" si="3"/>
        <v>217.99586776859505</v>
      </c>
      <c r="E50" s="7"/>
      <c r="F50" s="5">
        <v>16.883333333333333</v>
      </c>
      <c r="G50" s="6">
        <v>3612</v>
      </c>
      <c r="H50" s="5">
        <f t="shared" si="4"/>
        <v>213.93879565646594</v>
      </c>
    </row>
    <row r="51" spans="1:8" x14ac:dyDescent="0.15">
      <c r="A51" s="1" t="s">
        <v>76</v>
      </c>
      <c r="B51" s="5">
        <v>15.01</v>
      </c>
      <c r="C51" s="6">
        <v>2064</v>
      </c>
      <c r="D51" s="5">
        <f t="shared" si="3"/>
        <v>137.50832778147901</v>
      </c>
      <c r="E51" s="7"/>
      <c r="F51" s="5">
        <v>15.676666666666666</v>
      </c>
      <c r="G51" s="6">
        <v>2358</v>
      </c>
      <c r="H51" s="5">
        <f t="shared" si="4"/>
        <v>150.41462896023816</v>
      </c>
    </row>
    <row r="52" spans="1:8" x14ac:dyDescent="0.15">
      <c r="A52" s="17" t="s">
        <v>78</v>
      </c>
      <c r="B52" s="18">
        <f>SUM(B46:B51)</f>
        <v>96.918866666666659</v>
      </c>
      <c r="C52" s="19">
        <f>SUM(C46:C51)</f>
        <v>21895</v>
      </c>
      <c r="D52" s="18">
        <f>IFERROR(C52/B52,"n/a")</f>
        <v>225.9106070163154</v>
      </c>
      <c r="E52" s="17"/>
      <c r="F52" s="18">
        <f>SUM(F46:F51)</f>
        <v>101.33553333333332</v>
      </c>
      <c r="G52" s="19">
        <f>SUM(G46:G51)</f>
        <v>23269</v>
      </c>
      <c r="H52" s="18">
        <f>IFERROR(G52/F52,"n/a")</f>
        <v>229.62330423089503</v>
      </c>
    </row>
    <row r="53" spans="1:8" x14ac:dyDescent="0.15">
      <c r="A53" s="1"/>
      <c r="B53" s="5"/>
      <c r="C53" s="6"/>
      <c r="D53" s="5"/>
      <c r="E53" s="7"/>
      <c r="F53" s="5"/>
      <c r="G53" s="6"/>
      <c r="H53" s="5"/>
    </row>
    <row r="54" spans="1:8" x14ac:dyDescent="0.15">
      <c r="A54" s="1"/>
      <c r="B54" s="5"/>
      <c r="C54" s="6"/>
      <c r="D54" s="5"/>
      <c r="E54" s="7"/>
      <c r="F54" s="5"/>
      <c r="G54" s="6"/>
      <c r="H54" s="5"/>
    </row>
    <row r="55" spans="1:8" x14ac:dyDescent="0.15">
      <c r="A55" s="15" t="s">
        <v>80</v>
      </c>
      <c r="B55" s="5"/>
      <c r="C55" s="6"/>
      <c r="D55" s="5"/>
      <c r="E55" s="12"/>
      <c r="F55" s="5"/>
      <c r="G55" s="6"/>
      <c r="H55" s="5"/>
    </row>
    <row r="56" spans="1:8" x14ac:dyDescent="0.15">
      <c r="A56" s="1" t="s">
        <v>81</v>
      </c>
      <c r="B56" s="5">
        <v>19.809999999999999</v>
      </c>
      <c r="C56" s="30">
        <v>6501</v>
      </c>
      <c r="D56" s="5">
        <f>IFERROR(C56/B56,"n/a")</f>
        <v>328.16759212518934</v>
      </c>
      <c r="E56" s="7"/>
      <c r="F56" s="5">
        <v>19.309999999999999</v>
      </c>
      <c r="G56" s="6">
        <v>7050</v>
      </c>
      <c r="H56" s="5">
        <f>IFERROR(G56/F56,"n/a")</f>
        <v>365.09580528223722</v>
      </c>
    </row>
    <row r="57" spans="1:8" x14ac:dyDescent="0.15">
      <c r="A57" s="1" t="s">
        <v>83</v>
      </c>
      <c r="B57" s="5">
        <v>26.369999999999997</v>
      </c>
      <c r="C57" s="30">
        <v>10956</v>
      </c>
      <c r="D57" s="5">
        <f>IFERROR(C57/B57,"n/a")</f>
        <v>415.47212741751997</v>
      </c>
      <c r="E57" s="7"/>
      <c r="F57" s="5">
        <v>27.119999999999997</v>
      </c>
      <c r="G57" s="6">
        <v>12309</v>
      </c>
      <c r="H57" s="5">
        <f t="shared" ref="H57:H60" si="5">IFERROR(G57/F57,"n/a")</f>
        <v>453.87168141592923</v>
      </c>
    </row>
    <row r="58" spans="1:8" x14ac:dyDescent="0.15">
      <c r="A58" s="1" t="s">
        <v>85</v>
      </c>
      <c r="B58" s="5">
        <v>23.509999999999998</v>
      </c>
      <c r="C58" s="30">
        <v>8349</v>
      </c>
      <c r="D58" s="5">
        <f>IFERROR(C58/B58,"n/a")</f>
        <v>355.12547851977882</v>
      </c>
      <c r="E58" s="7"/>
      <c r="F58" s="5">
        <v>22.509999999999998</v>
      </c>
      <c r="G58" s="6">
        <v>8474</v>
      </c>
      <c r="H58" s="5">
        <f t="shared" si="5"/>
        <v>376.45490892936476</v>
      </c>
    </row>
    <row r="59" spans="1:8" x14ac:dyDescent="0.15">
      <c r="A59" s="1" t="s">
        <v>88</v>
      </c>
      <c r="B59" s="5">
        <v>7.1999999999999993</v>
      </c>
      <c r="C59" s="30">
        <v>2943</v>
      </c>
      <c r="D59" s="5">
        <f t="shared" ref="D59:D60" si="6">IFERROR(C59/B59,"n/a")</f>
        <v>408.75000000000006</v>
      </c>
      <c r="E59" s="7"/>
      <c r="F59" s="5">
        <v>7.9499999999999993</v>
      </c>
      <c r="G59" s="6">
        <v>2832</v>
      </c>
      <c r="H59" s="5">
        <f t="shared" si="5"/>
        <v>356.22641509433964</v>
      </c>
    </row>
    <row r="60" spans="1:8" x14ac:dyDescent="0.15">
      <c r="A60" s="1" t="s">
        <v>89</v>
      </c>
      <c r="B60" s="5"/>
      <c r="C60" s="30"/>
      <c r="D60" s="5" t="str">
        <f t="shared" si="6"/>
        <v>n/a</v>
      </c>
      <c r="E60" s="7"/>
      <c r="F60" s="5"/>
      <c r="G60" s="6"/>
      <c r="H60" s="5" t="str">
        <f t="shared" si="5"/>
        <v>n/a</v>
      </c>
    </row>
    <row r="61" spans="1:8" x14ac:dyDescent="0.15">
      <c r="A61" s="17" t="s">
        <v>90</v>
      </c>
      <c r="B61" s="18">
        <f>SUM(B56:B60)</f>
        <v>76.89</v>
      </c>
      <c r="C61" s="31">
        <f>SUM(C56:C60)</f>
        <v>28749</v>
      </c>
      <c r="D61" s="18">
        <f>IFERROR(C61/B61,"n/a")</f>
        <v>373.8977760436988</v>
      </c>
      <c r="E61" s="17"/>
      <c r="F61" s="18">
        <f>SUM(F56:F60)</f>
        <v>76.89</v>
      </c>
      <c r="G61" s="31">
        <f>SUM(G56:G60)</f>
        <v>30665</v>
      </c>
      <c r="H61" s="18">
        <f>IFERROR(G61/F61,"n/a")</f>
        <v>398.81649109116921</v>
      </c>
    </row>
    <row r="62" spans="1:8" x14ac:dyDescent="0.15">
      <c r="A62" s="1"/>
      <c r="B62" s="5"/>
      <c r="C62" s="6"/>
      <c r="D62" s="5"/>
      <c r="E62" s="7"/>
      <c r="F62" s="5"/>
      <c r="G62" s="6"/>
      <c r="H62" s="5"/>
    </row>
    <row r="63" spans="1:8" x14ac:dyDescent="0.15">
      <c r="A63" s="1"/>
      <c r="B63" s="5"/>
      <c r="C63" s="6"/>
      <c r="D63" s="5"/>
      <c r="E63" s="7"/>
      <c r="F63" s="5"/>
      <c r="G63" s="6"/>
      <c r="H63" s="5"/>
    </row>
    <row r="64" spans="1:8" x14ac:dyDescent="0.15">
      <c r="A64" s="15" t="s">
        <v>93</v>
      </c>
      <c r="B64" s="5"/>
      <c r="C64" s="30"/>
      <c r="D64" s="5"/>
      <c r="E64" s="12"/>
      <c r="F64" s="5"/>
      <c r="G64" s="6"/>
      <c r="H64" s="5"/>
    </row>
    <row r="65" spans="1:8" x14ac:dyDescent="0.15">
      <c r="A65" s="1" t="s">
        <v>94</v>
      </c>
      <c r="B65" s="5">
        <v>26.35</v>
      </c>
      <c r="C65" s="30">
        <v>503</v>
      </c>
      <c r="D65" s="5">
        <f>IFERROR(C65/B65,"n/a")</f>
        <v>19.089184060721063</v>
      </c>
      <c r="E65" s="7"/>
      <c r="F65" s="5">
        <v>26.6</v>
      </c>
      <c r="G65" s="6">
        <v>1164</v>
      </c>
      <c r="H65" s="5">
        <f>IFERROR(G65/F65,"n/a")</f>
        <v>43.7593984962406</v>
      </c>
    </row>
    <row r="66" spans="1:8" x14ac:dyDescent="0.15">
      <c r="A66" s="1" t="s">
        <v>153</v>
      </c>
      <c r="B66" s="5">
        <v>49.45</v>
      </c>
      <c r="C66" s="30">
        <v>7471</v>
      </c>
      <c r="D66" s="5">
        <f t="shared" ref="D66:D67" si="7">IFERROR(C66/B66,"n/a")</f>
        <v>151.08190091001009</v>
      </c>
      <c r="E66" s="7"/>
      <c r="F66" s="5">
        <v>51.2</v>
      </c>
      <c r="G66" s="6">
        <v>7813</v>
      </c>
      <c r="H66" s="5">
        <f t="shared" ref="H66:H67" si="8">IFERROR(G66/F66,"n/a")</f>
        <v>152.59765625</v>
      </c>
    </row>
    <row r="67" spans="1:8" x14ac:dyDescent="0.15">
      <c r="A67" s="1" t="s">
        <v>97</v>
      </c>
      <c r="B67" s="5">
        <v>27.57</v>
      </c>
      <c r="C67" s="30">
        <v>11185</v>
      </c>
      <c r="D67" s="5">
        <f t="shared" si="7"/>
        <v>405.69459557490023</v>
      </c>
      <c r="E67" s="7"/>
      <c r="F67" s="5">
        <v>10.07</v>
      </c>
      <c r="G67" s="6">
        <v>3034</v>
      </c>
      <c r="H67" s="5">
        <f t="shared" si="8"/>
        <v>301.29096325719962</v>
      </c>
    </row>
    <row r="68" spans="1:8" x14ac:dyDescent="0.15">
      <c r="A68" s="17" t="s">
        <v>99</v>
      </c>
      <c r="B68" s="18">
        <f>SUM(B63:B67)</f>
        <v>103.37</v>
      </c>
      <c r="C68" s="31">
        <f>SUM(C63:C67)</f>
        <v>19159</v>
      </c>
      <c r="D68" s="18">
        <f>IFERROR(C68/B68,"n/a")</f>
        <v>185.34391022540387</v>
      </c>
      <c r="E68" s="17"/>
      <c r="F68" s="18">
        <f>SUM(F65:F67)</f>
        <v>87.87</v>
      </c>
      <c r="G68" s="31">
        <f>SUM(G63:G67)</f>
        <v>12011</v>
      </c>
      <c r="H68" s="18">
        <f>IFERROR(G68/F68,"n/a")</f>
        <v>136.69056560828497</v>
      </c>
    </row>
    <row r="69" spans="1:8" x14ac:dyDescent="0.15">
      <c r="A69" s="1"/>
      <c r="B69" s="5"/>
      <c r="C69" s="6"/>
      <c r="D69" s="5"/>
      <c r="E69" s="7"/>
      <c r="F69" s="5"/>
      <c r="G69" s="6"/>
      <c r="H69" s="5"/>
    </row>
    <row r="70" spans="1:8" x14ac:dyDescent="0.15">
      <c r="A70" s="1"/>
      <c r="B70" s="5"/>
      <c r="C70" s="6"/>
      <c r="D70" s="5"/>
      <c r="E70" s="7"/>
      <c r="F70" s="5"/>
      <c r="G70" s="6"/>
      <c r="H70" s="5"/>
    </row>
    <row r="71" spans="1:8" x14ac:dyDescent="0.15">
      <c r="A71" s="15" t="s">
        <v>101</v>
      </c>
      <c r="B71" s="5"/>
      <c r="C71" s="6"/>
      <c r="D71" s="5"/>
      <c r="E71" s="12"/>
      <c r="F71" s="5"/>
      <c r="G71" s="6"/>
      <c r="H71" s="5"/>
    </row>
    <row r="72" spans="1:8" x14ac:dyDescent="0.15">
      <c r="A72" s="1" t="s">
        <v>102</v>
      </c>
      <c r="B72" s="5">
        <v>1.6666666666666667</v>
      </c>
      <c r="C72" s="6">
        <v>584</v>
      </c>
      <c r="D72" s="5">
        <f>IFERROR(C72/B72,"n/a")</f>
        <v>350.4</v>
      </c>
      <c r="E72" s="7"/>
      <c r="F72" s="5">
        <v>1.1666666666666667</v>
      </c>
      <c r="G72" s="6">
        <v>479</v>
      </c>
      <c r="H72" s="5">
        <f>IFERROR(G72/F72,"n/a")</f>
        <v>410.57142857142856</v>
      </c>
    </row>
    <row r="73" spans="1:8" x14ac:dyDescent="0.15">
      <c r="A73" s="1" t="s">
        <v>104</v>
      </c>
      <c r="B73" s="5">
        <v>9.01</v>
      </c>
      <c r="C73" s="6">
        <v>1146</v>
      </c>
      <c r="D73" s="5">
        <f t="shared" ref="D73:D79" si="9">IFERROR(C73/B73,"n/a")</f>
        <v>127.19200887902331</v>
      </c>
      <c r="E73" s="7"/>
      <c r="F73" s="5">
        <v>9.01</v>
      </c>
      <c r="G73" s="6">
        <v>1332</v>
      </c>
      <c r="H73" s="5">
        <f t="shared" ref="H73:H79" si="10">IFERROR(G73/F73,"n/a")</f>
        <v>147.83573806881245</v>
      </c>
    </row>
    <row r="74" spans="1:8" x14ac:dyDescent="0.15">
      <c r="A74" s="1" t="s">
        <v>106</v>
      </c>
      <c r="B74" s="5">
        <v>9.1066666666666674</v>
      </c>
      <c r="C74" s="6">
        <v>1352</v>
      </c>
      <c r="D74" s="5">
        <f t="shared" si="9"/>
        <v>148.46266471449488</v>
      </c>
      <c r="E74" s="7"/>
      <c r="F74" s="5">
        <v>9.1900000000000013</v>
      </c>
      <c r="G74" s="6">
        <v>1367</v>
      </c>
      <c r="H74" s="5">
        <f t="shared" si="10"/>
        <v>148.7486398258977</v>
      </c>
    </row>
    <row r="75" spans="1:8" x14ac:dyDescent="0.15">
      <c r="A75" s="1" t="s">
        <v>108</v>
      </c>
      <c r="B75" s="5">
        <v>15.25</v>
      </c>
      <c r="C75" s="6">
        <v>4174</v>
      </c>
      <c r="D75" s="5">
        <f t="shared" si="9"/>
        <v>273.70491803278691</v>
      </c>
      <c r="E75" s="7"/>
      <c r="F75" s="5">
        <v>14.75</v>
      </c>
      <c r="G75" s="6">
        <v>4323</v>
      </c>
      <c r="H75" s="5">
        <f t="shared" si="10"/>
        <v>293.08474576271186</v>
      </c>
    </row>
    <row r="76" spans="1:8" x14ac:dyDescent="0.15">
      <c r="A76" s="1" t="s">
        <v>110</v>
      </c>
      <c r="B76" s="5">
        <v>11.973333333333334</v>
      </c>
      <c r="C76" s="6">
        <v>1587</v>
      </c>
      <c r="D76" s="5">
        <f t="shared" si="9"/>
        <v>132.54454342984408</v>
      </c>
      <c r="E76" s="7"/>
      <c r="F76" s="5">
        <v>12.223333333333334</v>
      </c>
      <c r="G76" s="6">
        <v>1617</v>
      </c>
      <c r="H76" s="5">
        <f t="shared" si="10"/>
        <v>132.28797382056175</v>
      </c>
    </row>
    <row r="77" spans="1:8" x14ac:dyDescent="0.15">
      <c r="A77" s="1" t="s">
        <v>112</v>
      </c>
      <c r="B77" s="5">
        <v>11.49</v>
      </c>
      <c r="C77" s="6">
        <v>4484</v>
      </c>
      <c r="D77" s="5">
        <f t="shared" si="9"/>
        <v>390.25239338555264</v>
      </c>
      <c r="E77" s="7"/>
      <c r="F77" s="5">
        <v>12.24</v>
      </c>
      <c r="G77" s="6">
        <v>4638</v>
      </c>
      <c r="H77" s="5">
        <f t="shared" si="10"/>
        <v>378.92156862745099</v>
      </c>
    </row>
    <row r="78" spans="1:8" x14ac:dyDescent="0.15">
      <c r="A78" s="1" t="s">
        <v>114</v>
      </c>
      <c r="B78" s="5">
        <v>12.600000000000001</v>
      </c>
      <c r="C78" s="6">
        <v>2227</v>
      </c>
      <c r="D78" s="5">
        <f t="shared" si="9"/>
        <v>176.74603174603172</v>
      </c>
      <c r="E78" s="7"/>
      <c r="F78" s="5">
        <v>13.266666666666667</v>
      </c>
      <c r="G78" s="6">
        <v>2700</v>
      </c>
      <c r="H78" s="5">
        <f t="shared" si="10"/>
        <v>203.51758793969847</v>
      </c>
    </row>
    <row r="79" spans="1:8" x14ac:dyDescent="0.15">
      <c r="A79" s="1" t="s">
        <v>161</v>
      </c>
      <c r="B79" s="5">
        <v>0.25</v>
      </c>
      <c r="C79" s="6">
        <v>0</v>
      </c>
      <c r="D79" s="5">
        <f t="shared" si="9"/>
        <v>0</v>
      </c>
      <c r="E79" s="7"/>
      <c r="F79" s="5">
        <v>0.08</v>
      </c>
      <c r="G79" s="6">
        <v>0</v>
      </c>
      <c r="H79" s="5">
        <f t="shared" si="10"/>
        <v>0</v>
      </c>
    </row>
    <row r="80" spans="1:8" x14ac:dyDescent="0.15">
      <c r="A80" s="17" t="s">
        <v>117</v>
      </c>
      <c r="B80" s="18">
        <f>SUM(B72:B79)</f>
        <v>71.346666666666664</v>
      </c>
      <c r="C80" s="19">
        <f>SUM(C72:C79)</f>
        <v>15554</v>
      </c>
      <c r="D80" s="18">
        <f>IFERROR(C80/B80,"n/a")</f>
        <v>218.00598019061857</v>
      </c>
      <c r="E80" s="17"/>
      <c r="F80" s="18">
        <f>SUM(F72:F79)</f>
        <v>71.926666666666677</v>
      </c>
      <c r="G80" s="19">
        <f>SUM(G72:G79)</f>
        <v>16456</v>
      </c>
      <c r="H80" s="18">
        <f>IFERROR(G80/F80,"n/a")</f>
        <v>228.78858096209098</v>
      </c>
    </row>
    <row r="81" spans="1:8" x14ac:dyDescent="0.15">
      <c r="A81" s="1"/>
      <c r="B81" s="5"/>
      <c r="C81" s="6"/>
      <c r="D81" s="5"/>
      <c r="E81" s="7"/>
      <c r="F81" s="5"/>
      <c r="G81" s="6"/>
      <c r="H81" s="5"/>
    </row>
    <row r="82" spans="1:8" x14ac:dyDescent="0.15">
      <c r="A82" s="1"/>
      <c r="B82" s="5"/>
      <c r="C82" s="6"/>
      <c r="D82" s="5"/>
      <c r="E82" s="7"/>
      <c r="F82" s="5"/>
      <c r="G82" s="6"/>
      <c r="H82" s="5"/>
    </row>
    <row r="83" spans="1:8" x14ac:dyDescent="0.15">
      <c r="A83" s="17" t="s">
        <v>119</v>
      </c>
      <c r="B83" s="18">
        <v>40.456666666666663</v>
      </c>
      <c r="C83" s="19">
        <v>9489</v>
      </c>
      <c r="D83" s="18">
        <f>IFERROR(C83/B83,"n/a")</f>
        <v>234.54725220400431</v>
      </c>
      <c r="E83" s="17"/>
      <c r="F83" s="18">
        <v>42.623333333333335</v>
      </c>
      <c r="G83" s="19">
        <v>10417</v>
      </c>
      <c r="H83" s="18">
        <f>IFERROR(G83/F83,"n/a")</f>
        <v>244.39665285055133</v>
      </c>
    </row>
    <row r="84" spans="1:8" x14ac:dyDescent="0.15">
      <c r="A84" s="22"/>
      <c r="B84" s="23"/>
      <c r="C84" s="24"/>
      <c r="D84" s="23"/>
      <c r="E84" s="25"/>
      <c r="F84" s="23"/>
      <c r="G84" s="24"/>
      <c r="H84" s="23"/>
    </row>
    <row r="85" spans="1:8" x14ac:dyDescent="0.15">
      <c r="A85" s="1"/>
      <c r="B85" s="5"/>
      <c r="C85" s="6"/>
      <c r="D85" s="5"/>
      <c r="E85" s="7"/>
      <c r="F85" s="5"/>
      <c r="G85" s="6"/>
      <c r="H85" s="5"/>
    </row>
    <row r="86" spans="1:8" x14ac:dyDescent="0.15">
      <c r="A86" s="17" t="s">
        <v>121</v>
      </c>
      <c r="B86" s="18">
        <v>34.4</v>
      </c>
      <c r="C86" s="19">
        <v>0</v>
      </c>
      <c r="D86" s="18">
        <f>IFERROR(C86/B86,"n/a")</f>
        <v>0</v>
      </c>
      <c r="E86" s="17"/>
      <c r="F86" s="18">
        <v>35.983333333333334</v>
      </c>
      <c r="G86" s="19">
        <v>0</v>
      </c>
      <c r="H86" s="18">
        <f>IFERROR(G86/F86,"n/a")</f>
        <v>0</v>
      </c>
    </row>
    <row r="87" spans="1:8" x14ac:dyDescent="0.15">
      <c r="A87" s="1"/>
      <c r="B87" s="5"/>
      <c r="C87" s="6"/>
      <c r="D87" s="5"/>
      <c r="E87" s="7"/>
      <c r="F87" s="5"/>
      <c r="G87" s="6"/>
      <c r="H87" s="5"/>
    </row>
    <row r="88" spans="1:8" x14ac:dyDescent="0.15">
      <c r="A88" s="1"/>
      <c r="B88" s="5"/>
      <c r="C88" s="6"/>
      <c r="D88" s="5"/>
      <c r="E88" s="7"/>
      <c r="F88" s="5"/>
      <c r="G88" s="6"/>
      <c r="H88" s="5"/>
    </row>
    <row r="89" spans="1:8" x14ac:dyDescent="0.15">
      <c r="A89" s="15" t="s">
        <v>123</v>
      </c>
      <c r="B89" s="5"/>
      <c r="C89" s="6"/>
      <c r="D89" s="5"/>
      <c r="E89" s="12"/>
      <c r="F89" s="5"/>
      <c r="G89" s="6"/>
      <c r="H89" s="5"/>
    </row>
    <row r="90" spans="1:8" x14ac:dyDescent="0.15">
      <c r="A90" s="1" t="s">
        <v>151</v>
      </c>
      <c r="B90" s="5">
        <v>17.64</v>
      </c>
      <c r="C90" s="6">
        <v>2051</v>
      </c>
      <c r="D90" s="5">
        <f>IFERROR(C90/B90,"n/a")</f>
        <v>116.26984126984127</v>
      </c>
      <c r="E90" s="7"/>
      <c r="F90" s="5">
        <v>17.14</v>
      </c>
      <c r="G90" s="6">
        <v>2485</v>
      </c>
      <c r="H90" s="5">
        <f>IFERROR(G90/F90,"n/a")</f>
        <v>144.98249708284715</v>
      </c>
    </row>
    <row r="91" spans="1:8" x14ac:dyDescent="0.15">
      <c r="A91" s="1" t="s">
        <v>150</v>
      </c>
      <c r="B91" s="5">
        <v>5.6366666666666667</v>
      </c>
      <c r="C91" s="6">
        <v>507</v>
      </c>
      <c r="D91" s="5">
        <f t="shared" ref="D91:D93" si="11">IFERROR(C91/B91,"n/a")</f>
        <v>89.946777054997042</v>
      </c>
      <c r="E91" s="7"/>
      <c r="F91" s="5">
        <v>5.47</v>
      </c>
      <c r="G91" s="6">
        <v>731</v>
      </c>
      <c r="H91" s="5">
        <f t="shared" ref="H91:H93" si="12">IFERROR(G91/F91,"n/a")</f>
        <v>133.63802559414992</v>
      </c>
    </row>
    <row r="92" spans="1:8" x14ac:dyDescent="0.15">
      <c r="A92" s="1" t="s">
        <v>126</v>
      </c>
      <c r="B92" s="5">
        <v>8.4600000000000009</v>
      </c>
      <c r="C92" s="6">
        <v>1248</v>
      </c>
      <c r="D92" s="5">
        <f t="shared" si="11"/>
        <v>147.51773049645388</v>
      </c>
      <c r="E92" s="7"/>
      <c r="F92" s="5">
        <v>8.2100000000000009</v>
      </c>
      <c r="G92" s="6">
        <v>1060</v>
      </c>
      <c r="H92" s="5">
        <f t="shared" si="12"/>
        <v>129.11084043848965</v>
      </c>
    </row>
    <row r="93" spans="1:8" x14ac:dyDescent="0.15">
      <c r="A93" s="1" t="s">
        <v>128</v>
      </c>
      <c r="B93" s="5">
        <v>27.246666666666666</v>
      </c>
      <c r="C93" s="6">
        <v>1144</v>
      </c>
      <c r="D93" s="5">
        <f t="shared" si="11"/>
        <v>41.9867873746024</v>
      </c>
      <c r="E93" s="7"/>
      <c r="F93" s="5">
        <v>26.91333333333333</v>
      </c>
      <c r="G93" s="6">
        <v>691</v>
      </c>
      <c r="H93" s="5">
        <f t="shared" si="12"/>
        <v>25.675006192717365</v>
      </c>
    </row>
    <row r="94" spans="1:8" x14ac:dyDescent="0.15">
      <c r="A94" s="17" t="s">
        <v>130</v>
      </c>
      <c r="B94" s="18">
        <f>SUM(B90:B93)</f>
        <v>58.983333333333334</v>
      </c>
      <c r="C94" s="19">
        <f>SUM(C90:C93)</f>
        <v>4950</v>
      </c>
      <c r="D94" s="18">
        <f>IFERROR(C94/B94,"n/a")</f>
        <v>83.922011867759252</v>
      </c>
      <c r="E94" s="17"/>
      <c r="F94" s="18">
        <f>SUM(F90:F93)</f>
        <v>57.733333333333334</v>
      </c>
      <c r="G94" s="19">
        <f>SUM(G90:G93)</f>
        <v>4967</v>
      </c>
      <c r="H94" s="18">
        <f>IFERROR(G94/F94,"n/a")</f>
        <v>86.033487297921482</v>
      </c>
    </row>
    <row r="95" spans="1:8" x14ac:dyDescent="0.15">
      <c r="A95" s="1"/>
      <c r="B95" s="5"/>
      <c r="C95" s="6"/>
      <c r="D95" s="5"/>
      <c r="E95" s="7"/>
      <c r="F95" s="5"/>
      <c r="G95" s="6"/>
      <c r="H95" s="5"/>
    </row>
    <row r="96" spans="1:8" x14ac:dyDescent="0.15">
      <c r="A96" s="1"/>
      <c r="B96" s="5"/>
      <c r="C96" s="6"/>
      <c r="D96" s="5"/>
      <c r="E96" s="7"/>
      <c r="F96" s="5"/>
      <c r="G96" s="6"/>
      <c r="H96" s="5"/>
    </row>
    <row r="97" spans="1:8" x14ac:dyDescent="0.15">
      <c r="A97" s="15" t="s">
        <v>132</v>
      </c>
      <c r="B97" s="5"/>
      <c r="C97" s="6"/>
      <c r="D97" s="5"/>
      <c r="E97" s="12"/>
      <c r="F97" s="5"/>
      <c r="G97" s="6"/>
      <c r="H97" s="5"/>
    </row>
    <row r="98" spans="1:8" x14ac:dyDescent="0.15">
      <c r="A98" s="1" t="s">
        <v>133</v>
      </c>
      <c r="B98" s="35">
        <v>2.1666666666666665</v>
      </c>
      <c r="C98" s="6">
        <v>880</v>
      </c>
      <c r="D98" s="5">
        <f>IFERROR(C98/B98,"n/a")</f>
        <v>406.15384615384619</v>
      </c>
      <c r="E98" s="7"/>
      <c r="F98" s="5">
        <v>1.5</v>
      </c>
      <c r="G98" s="6">
        <v>627</v>
      </c>
      <c r="H98" s="5">
        <f>IFERROR(G98/F98,"n/a")</f>
        <v>418</v>
      </c>
    </row>
    <row r="99" spans="1:8" x14ac:dyDescent="0.15">
      <c r="A99" s="1" t="s">
        <v>135</v>
      </c>
      <c r="B99" s="5">
        <v>2.9166666666666665</v>
      </c>
      <c r="C99" s="6">
        <v>1651</v>
      </c>
      <c r="D99" s="5">
        <f t="shared" ref="D99:D104" si="13">IFERROR(C99/B99,"n/a")</f>
        <v>566.05714285714294</v>
      </c>
      <c r="E99" s="7"/>
      <c r="F99" s="5">
        <v>4.0833333333333339</v>
      </c>
      <c r="G99" s="6">
        <v>1720</v>
      </c>
      <c r="H99" s="5">
        <f t="shared" ref="H99:H104" si="14">IFERROR(G99/F99,"n/a")</f>
        <v>421.22448979591832</v>
      </c>
    </row>
    <row r="100" spans="1:8" x14ac:dyDescent="0.15">
      <c r="A100" s="1" t="s">
        <v>137</v>
      </c>
      <c r="B100" s="5">
        <v>4.5</v>
      </c>
      <c r="C100" s="6">
        <v>1647</v>
      </c>
      <c r="D100" s="5">
        <f t="shared" si="13"/>
        <v>366</v>
      </c>
      <c r="E100" s="7"/>
      <c r="F100" s="5">
        <v>3</v>
      </c>
      <c r="G100" s="6">
        <v>294</v>
      </c>
      <c r="H100" s="5">
        <f t="shared" si="14"/>
        <v>98</v>
      </c>
    </row>
    <row r="101" spans="1:8" x14ac:dyDescent="0.15">
      <c r="A101" s="1" t="s">
        <v>139</v>
      </c>
      <c r="B101" s="5">
        <v>0.5</v>
      </c>
      <c r="C101" s="6">
        <v>453</v>
      </c>
      <c r="D101" s="5">
        <f t="shared" si="13"/>
        <v>906</v>
      </c>
      <c r="E101" s="7"/>
      <c r="F101" s="5">
        <v>0.58333333333333337</v>
      </c>
      <c r="G101" s="6">
        <v>39</v>
      </c>
      <c r="H101" s="5">
        <f t="shared" si="14"/>
        <v>66.857142857142847</v>
      </c>
    </row>
    <row r="102" spans="1:8" x14ac:dyDescent="0.15">
      <c r="A102" s="1" t="s">
        <v>152</v>
      </c>
      <c r="B102" s="5">
        <v>1</v>
      </c>
      <c r="C102" s="6">
        <v>1020</v>
      </c>
      <c r="D102" s="5">
        <f t="shared" si="13"/>
        <v>1020</v>
      </c>
      <c r="E102" s="7"/>
      <c r="F102" s="5">
        <v>1.5</v>
      </c>
      <c r="G102" s="6">
        <v>1680</v>
      </c>
      <c r="H102" s="5">
        <f t="shared" si="14"/>
        <v>1120</v>
      </c>
    </row>
    <row r="103" spans="1:8" x14ac:dyDescent="0.15">
      <c r="A103" s="1" t="s">
        <v>154</v>
      </c>
      <c r="B103" s="5">
        <v>0.05</v>
      </c>
      <c r="C103" s="6">
        <v>0</v>
      </c>
      <c r="D103" s="5">
        <f t="shared" si="13"/>
        <v>0</v>
      </c>
      <c r="E103" s="7"/>
      <c r="F103" s="5">
        <v>0.05</v>
      </c>
      <c r="G103" s="6">
        <v>0</v>
      </c>
      <c r="H103" s="5">
        <f t="shared" si="14"/>
        <v>0</v>
      </c>
    </row>
    <row r="104" spans="1:8" x14ac:dyDescent="0.15">
      <c r="A104" s="1" t="s">
        <v>155</v>
      </c>
      <c r="B104" s="5">
        <v>15.125</v>
      </c>
      <c r="C104" s="6">
        <v>0</v>
      </c>
      <c r="D104" s="5">
        <f t="shared" si="13"/>
        <v>0</v>
      </c>
      <c r="E104" s="7"/>
      <c r="F104" s="5">
        <v>15.125</v>
      </c>
      <c r="G104" s="6">
        <v>0</v>
      </c>
      <c r="H104" s="5">
        <f t="shared" si="14"/>
        <v>0</v>
      </c>
    </row>
    <row r="105" spans="1:8" x14ac:dyDescent="0.15">
      <c r="A105" s="17" t="s">
        <v>142</v>
      </c>
      <c r="B105" s="18">
        <f>SUM(B98:B104)</f>
        <v>26.258333333333333</v>
      </c>
      <c r="C105" s="19">
        <f>SUM(C98:C104)</f>
        <v>5651</v>
      </c>
      <c r="D105" s="18">
        <f>IFERROR(C105/B105,"n/a")</f>
        <v>215.2078705172961</v>
      </c>
      <c r="E105" s="17"/>
      <c r="F105" s="18">
        <f>SUM(F98:F104)</f>
        <v>25.841666666666669</v>
      </c>
      <c r="G105" s="19">
        <f>SUM(G98:G104)</f>
        <v>4360</v>
      </c>
      <c r="H105" s="18">
        <f>IFERROR(G105/F105,"n/a")</f>
        <v>168.71976781683327</v>
      </c>
    </row>
    <row r="106" spans="1:8" x14ac:dyDescent="0.15">
      <c r="A106" s="1"/>
      <c r="B106" s="5"/>
      <c r="C106" s="6"/>
      <c r="D106" s="5"/>
      <c r="E106" s="7"/>
      <c r="F106" s="23"/>
      <c r="G106" s="6"/>
      <c r="H106" s="5"/>
    </row>
    <row r="107" spans="1:8" x14ac:dyDescent="0.15">
      <c r="A107" s="1"/>
      <c r="B107" s="5"/>
      <c r="C107" s="6"/>
      <c r="D107" s="5"/>
      <c r="E107" s="7"/>
      <c r="F107" s="5"/>
      <c r="G107" s="6"/>
      <c r="H107" s="5"/>
    </row>
    <row r="108" spans="1:8" x14ac:dyDescent="0.15">
      <c r="A108" s="17" t="s">
        <v>145</v>
      </c>
      <c r="B108" s="36">
        <f>B105+B94+B86+B83+B80+B68+B61+B52+B42+B39</f>
        <v>1080.6196333333332</v>
      </c>
      <c r="C108" s="19">
        <f>C105+C94+C86+C83+C80+C68+C61+C52+C42+C39</f>
        <v>256862</v>
      </c>
      <c r="D108" s="18">
        <f>IFERROR(C108/B108,"n/a")</f>
        <v>237.69880916162023</v>
      </c>
      <c r="E108" s="17"/>
      <c r="F108" s="36">
        <f>F105+F94+F86+F83+F80+F68+F61+F52+F42+F39</f>
        <v>1076.4496333333332</v>
      </c>
      <c r="G108" s="19">
        <f>G105+G94+G86+G83+G80+G68+G61+G52+G42+G39</f>
        <v>239154</v>
      </c>
      <c r="H108" s="18">
        <f>IFERROR(G108/F108,"n/a")</f>
        <v>222.16924284644503</v>
      </c>
    </row>
  </sheetData>
  <sheetProtection algorithmName="SHA-512" hashValue="e/0XPJ+R2IUrxef8Qj1Hpt7e3+++zeOvmK0GgrGGiKsqx4wl/Nb1db6chEuCnaRhibNgpFBosjRmSFWlADwwZA==" saltValue="V+mRqeSLklBFmvrzvlY7wQ==" spinCount="100000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72:C72 A98:A100 E13:E35 E72 E98:E100 E90:E91 E103:E104 A103:A104 A90:D93 G103:G104 G90:G91 G98:G100 G72 G12:G35 C103:C104 C98:C100 A12:A35 C18:C35 C13:C16 C12:E12">
    <cfRule type="expression" dxfId="91" priority="56">
      <formula>MOD(ROW(),2)=0</formula>
    </cfRule>
  </conditionalFormatting>
  <conditionalFormatting sqref="A46:C51 E46:E51 G46:G51">
    <cfRule type="expression" dxfId="90" priority="55">
      <formula>MOD(ROW(),2)=0</formula>
    </cfRule>
  </conditionalFormatting>
  <conditionalFormatting sqref="A60:B60 E56:E60 G56:G60 A56:A59">
    <cfRule type="expression" dxfId="89" priority="54">
      <formula>MOD(ROW(),2)=0</formula>
    </cfRule>
  </conditionalFormatting>
  <conditionalFormatting sqref="A65:B67 E65:E67 G65:G67">
    <cfRule type="expression" dxfId="88" priority="53">
      <formula>MOD(ROW(),2)=0</formula>
    </cfRule>
  </conditionalFormatting>
  <conditionalFormatting sqref="A73:C79 E73:E79 G73:G79">
    <cfRule type="expression" dxfId="87" priority="52">
      <formula>MOD(ROW(),2)=0</formula>
    </cfRule>
  </conditionalFormatting>
  <conditionalFormatting sqref="E92:E93 G92:G93">
    <cfRule type="expression" dxfId="86" priority="51">
      <formula>MOD(ROW(),2)=0</formula>
    </cfRule>
  </conditionalFormatting>
  <conditionalFormatting sqref="C56:C60">
    <cfRule type="expression" dxfId="85" priority="50">
      <formula>MOD(ROW(),2)=0</formula>
    </cfRule>
  </conditionalFormatting>
  <conditionalFormatting sqref="C65:C67">
    <cfRule type="expression" dxfId="84" priority="49">
      <formula>MOD(ROW(),2)=0</formula>
    </cfRule>
  </conditionalFormatting>
  <conditionalFormatting sqref="D46:D51">
    <cfRule type="expression" dxfId="83" priority="48">
      <formula>MOD(ROW(),2)=0</formula>
    </cfRule>
  </conditionalFormatting>
  <conditionalFormatting sqref="D56:D60">
    <cfRule type="expression" dxfId="82" priority="47">
      <formula>MOD(ROW(),2)=0</formula>
    </cfRule>
  </conditionalFormatting>
  <conditionalFormatting sqref="D65:D67">
    <cfRule type="expression" dxfId="81" priority="46">
      <formula>MOD(ROW(),2)=0</formula>
    </cfRule>
  </conditionalFormatting>
  <conditionalFormatting sqref="D98:D104">
    <cfRule type="expression" dxfId="80" priority="44">
      <formula>MOD(ROW(),2)=0</formula>
    </cfRule>
  </conditionalFormatting>
  <conditionalFormatting sqref="D72:D79">
    <cfRule type="expression" dxfId="79" priority="45">
      <formula>MOD(ROW(),2)=0</formula>
    </cfRule>
  </conditionalFormatting>
  <conditionalFormatting sqref="E101:E102 A101:A102 G101:G102 C101:C102">
    <cfRule type="expression" dxfId="78" priority="43">
      <formula>MOD(ROW(),2)=0</formula>
    </cfRule>
  </conditionalFormatting>
  <conditionalFormatting sqref="D37 D13:D35">
    <cfRule type="expression" dxfId="77" priority="42">
      <formula>MOD(ROW(),2)=0</formula>
    </cfRule>
  </conditionalFormatting>
  <conditionalFormatting sqref="H12 H90:H93">
    <cfRule type="expression" dxfId="76" priority="41">
      <formula>MOD(ROW(),2)=0</formula>
    </cfRule>
  </conditionalFormatting>
  <conditionalFormatting sqref="H46:H51">
    <cfRule type="expression" dxfId="75" priority="40">
      <formula>MOD(ROW(),2)=0</formula>
    </cfRule>
  </conditionalFormatting>
  <conditionalFormatting sqref="H56:H60">
    <cfRule type="expression" dxfId="74" priority="39">
      <formula>MOD(ROW(),2)=0</formula>
    </cfRule>
  </conditionalFormatting>
  <conditionalFormatting sqref="H65:H67">
    <cfRule type="expression" dxfId="73" priority="38">
      <formula>MOD(ROW(),2)=0</formula>
    </cfRule>
  </conditionalFormatting>
  <conditionalFormatting sqref="H98:H104">
    <cfRule type="expression" dxfId="72" priority="36">
      <formula>MOD(ROW(),2)=0</formula>
    </cfRule>
  </conditionalFormatting>
  <conditionalFormatting sqref="H72:H79">
    <cfRule type="expression" dxfId="71" priority="37">
      <formula>MOD(ROW(),2)=0</formula>
    </cfRule>
  </conditionalFormatting>
  <conditionalFormatting sqref="H13:H35 H37">
    <cfRule type="expression" dxfId="70" priority="35">
      <formula>MOD(ROW(),2)=0</formula>
    </cfRule>
  </conditionalFormatting>
  <conditionalFormatting sqref="A38 E38 G38 C38">
    <cfRule type="expression" dxfId="69" priority="34">
      <formula>MOD(ROW(),2)=0</formula>
    </cfRule>
  </conditionalFormatting>
  <conditionalFormatting sqref="D38">
    <cfRule type="expression" dxfId="68" priority="33">
      <formula>MOD(ROW(),2)=0</formula>
    </cfRule>
  </conditionalFormatting>
  <conditionalFormatting sqref="H38">
    <cfRule type="expression" dxfId="67" priority="32">
      <formula>MOD(ROW(),2)=0</formula>
    </cfRule>
  </conditionalFormatting>
  <conditionalFormatting sqref="A36:C36 E36 G36">
    <cfRule type="expression" dxfId="66" priority="31">
      <formula>MOD(ROW(),2)=0</formula>
    </cfRule>
  </conditionalFormatting>
  <conditionalFormatting sqref="D36">
    <cfRule type="expression" dxfId="65" priority="30">
      <formula>MOD(ROW(),2)=0</formula>
    </cfRule>
  </conditionalFormatting>
  <conditionalFormatting sqref="H36">
    <cfRule type="expression" dxfId="64" priority="29">
      <formula>MOD(ROW(),2)=0</formula>
    </cfRule>
  </conditionalFormatting>
  <conditionalFormatting sqref="F12:F35 F72 F98:F100 F90:F91 F103:F104">
    <cfRule type="expression" dxfId="63" priority="19">
      <formula>MOD(ROW(),2)=0</formula>
    </cfRule>
  </conditionalFormatting>
  <conditionalFormatting sqref="F46:F51">
    <cfRule type="expression" dxfId="62" priority="18">
      <formula>MOD(ROW(),2)=0</formula>
    </cfRule>
  </conditionalFormatting>
  <conditionalFormatting sqref="F56:F60">
    <cfRule type="expression" dxfId="61" priority="17">
      <formula>MOD(ROW(),2)=0</formula>
    </cfRule>
  </conditionalFormatting>
  <conditionalFormatting sqref="F65:F67">
    <cfRule type="expression" dxfId="60" priority="16">
      <formula>MOD(ROW(),2)=0</formula>
    </cfRule>
  </conditionalFormatting>
  <conditionalFormatting sqref="F73:F78">
    <cfRule type="expression" dxfId="59" priority="15">
      <formula>MOD(ROW(),2)=0</formula>
    </cfRule>
  </conditionalFormatting>
  <conditionalFormatting sqref="F92:F93">
    <cfRule type="expression" dxfId="58" priority="14">
      <formula>MOD(ROW(),2)=0</formula>
    </cfRule>
  </conditionalFormatting>
  <conditionalFormatting sqref="F101:F102">
    <cfRule type="expression" dxfId="57" priority="13">
      <formula>MOD(ROW(),2)=0</formula>
    </cfRule>
  </conditionalFormatting>
  <conditionalFormatting sqref="F38">
    <cfRule type="expression" dxfId="56" priority="12">
      <formula>MOD(ROW(),2)=0</formula>
    </cfRule>
  </conditionalFormatting>
  <conditionalFormatting sqref="F36">
    <cfRule type="expression" dxfId="55" priority="11">
      <formula>MOD(ROW(),2)=0</formula>
    </cfRule>
  </conditionalFormatting>
  <conditionalFormatting sqref="C17">
    <cfRule type="expression" dxfId="54" priority="8">
      <formula>MOD(ROW(),2)=0</formula>
    </cfRule>
  </conditionalFormatting>
  <conditionalFormatting sqref="B12:B35">
    <cfRule type="expression" dxfId="53" priority="7">
      <formula>MOD(ROW(),2)=0</formula>
    </cfRule>
  </conditionalFormatting>
  <conditionalFormatting sqref="B38">
    <cfRule type="expression" dxfId="52" priority="6">
      <formula>MOD(ROW(),2)=0</formula>
    </cfRule>
  </conditionalFormatting>
  <conditionalFormatting sqref="B56:B59">
    <cfRule type="expression" dxfId="51" priority="5">
      <formula>MOD(ROW(),2)=0</formula>
    </cfRule>
  </conditionalFormatting>
  <conditionalFormatting sqref="B59">
    <cfRule type="expression" dxfId="50" priority="4">
      <formula>MOD(ROW(),2)=0</formula>
    </cfRule>
  </conditionalFormatting>
  <conditionalFormatting sqref="B98:B100 B103:B104">
    <cfRule type="expression" dxfId="49" priority="3">
      <formula>MOD(ROW(),2)=0</formula>
    </cfRule>
  </conditionalFormatting>
  <conditionalFormatting sqref="B101:B102">
    <cfRule type="expression" dxfId="48" priority="2">
      <formula>MOD(ROW(),2)=0</formula>
    </cfRule>
  </conditionalFormatting>
  <conditionalFormatting sqref="F79">
    <cfRule type="expression" dxfId="47" priority="1">
      <formula>MOD(ROW(),2)=0</formula>
    </cfRule>
  </conditionalFormatting>
  <pageMargins left="0.25" right="0.2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C17" sqref="C17"/>
    </sheetView>
  </sheetViews>
  <sheetFormatPr defaultRowHeight="10.5" x14ac:dyDescent="0.15"/>
  <cols>
    <col min="1" max="1" width="30.7109375" style="37" bestFit="1" customWidth="1"/>
    <col min="2" max="2" width="11.28515625" style="37" bestFit="1" customWidth="1"/>
    <col min="3" max="3" width="11.42578125" style="37" bestFit="1" customWidth="1"/>
    <col min="4" max="4" width="8.7109375" style="37" bestFit="1" customWidth="1"/>
    <col min="5" max="5" width="2.7109375" style="37" customWidth="1"/>
    <col min="6" max="6" width="11.28515625" style="37" bestFit="1" customWidth="1"/>
    <col min="7" max="7" width="11.42578125" style="37" bestFit="1" customWidth="1"/>
    <col min="8" max="8" width="8.7109375" style="37" bestFit="1" customWidth="1"/>
    <col min="9" max="16384" width="9.140625" style="37"/>
  </cols>
  <sheetData>
    <row r="1" spans="1:8" x14ac:dyDescent="0.15">
      <c r="A1" s="38" t="s">
        <v>0</v>
      </c>
      <c r="B1" s="38"/>
      <c r="C1" s="38"/>
      <c r="D1" s="38"/>
      <c r="E1" s="38"/>
      <c r="F1" s="38"/>
      <c r="G1" s="38"/>
      <c r="H1" s="38"/>
    </row>
    <row r="2" spans="1:8" x14ac:dyDescent="0.15">
      <c r="A2" s="38" t="s">
        <v>157</v>
      </c>
      <c r="B2" s="38"/>
      <c r="C2" s="38"/>
      <c r="D2" s="38"/>
      <c r="E2" s="38"/>
      <c r="F2" s="38"/>
      <c r="G2" s="38"/>
      <c r="H2" s="38"/>
    </row>
    <row r="3" spans="1:8" x14ac:dyDescent="0.15">
      <c r="A3" s="38" t="s">
        <v>158</v>
      </c>
      <c r="B3" s="38"/>
      <c r="C3" s="38"/>
      <c r="D3" s="38"/>
      <c r="E3" s="38"/>
      <c r="F3" s="38"/>
      <c r="G3" s="38"/>
      <c r="H3" s="38"/>
    </row>
    <row r="4" spans="1:8" x14ac:dyDescent="0.15">
      <c r="A4" s="38" t="s">
        <v>2</v>
      </c>
      <c r="B4" s="38"/>
      <c r="C4" s="38"/>
      <c r="D4" s="38"/>
      <c r="E4" s="38"/>
      <c r="F4" s="38"/>
      <c r="G4" s="38"/>
      <c r="H4" s="38"/>
    </row>
    <row r="5" spans="1:8" x14ac:dyDescent="0.15">
      <c r="A5" s="2"/>
      <c r="B5" s="32"/>
      <c r="C5" s="4"/>
      <c r="D5" s="3"/>
      <c r="E5" s="2"/>
      <c r="F5" s="3"/>
      <c r="G5" s="4"/>
      <c r="H5" s="3"/>
    </row>
    <row r="6" spans="1:8" x14ac:dyDescent="0.15">
      <c r="A6" s="1"/>
      <c r="B6" s="30"/>
      <c r="C6" s="6"/>
      <c r="D6" s="5"/>
      <c r="E6" s="7"/>
      <c r="F6" s="5"/>
      <c r="G6" s="6"/>
      <c r="H6" s="5"/>
    </row>
    <row r="7" spans="1:8" x14ac:dyDescent="0.15">
      <c r="A7" s="8"/>
      <c r="B7" s="39" t="s">
        <v>159</v>
      </c>
      <c r="C7" s="40"/>
      <c r="D7" s="40"/>
      <c r="E7" s="9"/>
      <c r="F7" s="39" t="s">
        <v>160</v>
      </c>
      <c r="G7" s="40"/>
      <c r="H7" s="40"/>
    </row>
    <row r="8" spans="1:8" x14ac:dyDescent="0.15">
      <c r="A8" s="9"/>
      <c r="B8" s="33" t="s">
        <v>3</v>
      </c>
      <c r="C8" s="11" t="s">
        <v>4</v>
      </c>
      <c r="D8" s="10" t="s">
        <v>5</v>
      </c>
      <c r="E8" s="7"/>
      <c r="F8" s="10" t="s">
        <v>3</v>
      </c>
      <c r="G8" s="11" t="s">
        <v>4</v>
      </c>
      <c r="H8" s="10" t="s">
        <v>5</v>
      </c>
    </row>
    <row r="9" spans="1:8" x14ac:dyDescent="0.15">
      <c r="A9" s="1"/>
      <c r="B9" s="33" t="s">
        <v>6</v>
      </c>
      <c r="C9" s="11" t="s">
        <v>5</v>
      </c>
      <c r="D9" s="10" t="s">
        <v>7</v>
      </c>
      <c r="E9" s="12"/>
      <c r="F9" s="10" t="s">
        <v>6</v>
      </c>
      <c r="G9" s="11" t="s">
        <v>5</v>
      </c>
      <c r="H9" s="10" t="s">
        <v>7</v>
      </c>
    </row>
    <row r="10" spans="1:8" x14ac:dyDescent="0.15">
      <c r="A10" s="1"/>
      <c r="B10" s="34"/>
      <c r="C10" s="14"/>
      <c r="D10" s="13"/>
      <c r="E10" s="12"/>
      <c r="F10" s="13"/>
      <c r="G10" s="14"/>
      <c r="H10" s="13"/>
    </row>
    <row r="11" spans="1:8" x14ac:dyDescent="0.15">
      <c r="A11" s="15" t="s">
        <v>11</v>
      </c>
      <c r="B11" s="30"/>
      <c r="C11" s="6"/>
      <c r="D11" s="5"/>
      <c r="E11" s="7"/>
      <c r="F11" s="5"/>
      <c r="G11" s="6"/>
      <c r="H11" s="5"/>
    </row>
    <row r="12" spans="1:8" x14ac:dyDescent="0.15">
      <c r="A12" s="1" t="s">
        <v>12</v>
      </c>
      <c r="B12" s="5">
        <v>1</v>
      </c>
      <c r="C12" s="6">
        <v>0</v>
      </c>
      <c r="D12" s="5">
        <f>IFERROR(C12/B12,"n/a")</f>
        <v>0</v>
      </c>
      <c r="E12" s="7"/>
      <c r="F12" s="5">
        <v>1</v>
      </c>
      <c r="G12" s="6">
        <v>0</v>
      </c>
      <c r="H12" s="5">
        <f>IFERROR(G12/F12,"n/a")</f>
        <v>0</v>
      </c>
    </row>
    <row r="13" spans="1:8" x14ac:dyDescent="0.15">
      <c r="A13" s="1" t="s">
        <v>14</v>
      </c>
      <c r="B13" s="5">
        <v>5.75</v>
      </c>
      <c r="C13" s="6">
        <v>0</v>
      </c>
      <c r="D13" s="5">
        <f t="shared" ref="D13:D38" si="0">IFERROR(C13/B13,"n/a")</f>
        <v>0</v>
      </c>
      <c r="E13" s="7"/>
      <c r="F13" s="5">
        <v>5</v>
      </c>
      <c r="G13" s="6">
        <v>0</v>
      </c>
      <c r="H13" s="5">
        <f t="shared" ref="H13:H38" si="1">IFERROR(G13/F13,"n/a")</f>
        <v>0</v>
      </c>
    </row>
    <row r="14" spans="1:8" x14ac:dyDescent="0.15">
      <c r="A14" s="1" t="s">
        <v>16</v>
      </c>
      <c r="B14" s="5">
        <v>21.27</v>
      </c>
      <c r="C14" s="6">
        <v>87</v>
      </c>
      <c r="D14" s="5">
        <f t="shared" si="0"/>
        <v>4.090267983074753</v>
      </c>
      <c r="E14" s="7"/>
      <c r="F14" s="5">
        <v>21.77</v>
      </c>
      <c r="G14" s="6">
        <v>90</v>
      </c>
      <c r="H14" s="5">
        <f t="shared" si="1"/>
        <v>4.1341295360587962</v>
      </c>
    </row>
    <row r="15" spans="1:8" x14ac:dyDescent="0.15">
      <c r="A15" s="1" t="s">
        <v>19</v>
      </c>
      <c r="B15" s="5">
        <v>34.583333333333336</v>
      </c>
      <c r="C15" s="6">
        <v>403</v>
      </c>
      <c r="D15" s="5">
        <f t="shared" si="0"/>
        <v>11.653012048192771</v>
      </c>
      <c r="E15" s="7"/>
      <c r="F15" s="5">
        <v>35.166666666666664</v>
      </c>
      <c r="G15" s="6">
        <v>377</v>
      </c>
      <c r="H15" s="5">
        <f t="shared" si="1"/>
        <v>10.720379146919433</v>
      </c>
    </row>
    <row r="16" spans="1:8" x14ac:dyDescent="0.15">
      <c r="A16" s="1" t="s">
        <v>21</v>
      </c>
      <c r="B16" s="5">
        <v>24.203333333333333</v>
      </c>
      <c r="C16" s="6">
        <v>503</v>
      </c>
      <c r="D16" s="5">
        <f t="shared" si="0"/>
        <v>20.782261396501859</v>
      </c>
      <c r="E16" s="7"/>
      <c r="F16" s="5">
        <v>23.87</v>
      </c>
      <c r="G16" s="6">
        <v>499</v>
      </c>
      <c r="H16" s="5">
        <f t="shared" si="1"/>
        <v>20.904901550062839</v>
      </c>
    </row>
    <row r="17" spans="1:8" x14ac:dyDescent="0.15">
      <c r="A17" s="1" t="s">
        <v>23</v>
      </c>
      <c r="B17" s="5">
        <v>5.79</v>
      </c>
      <c r="C17" s="6">
        <v>0</v>
      </c>
      <c r="D17" s="5">
        <f t="shared" si="0"/>
        <v>0</v>
      </c>
      <c r="E17" s="7"/>
      <c r="F17" s="5">
        <v>5.79</v>
      </c>
      <c r="G17" s="6">
        <v>0</v>
      </c>
      <c r="H17" s="5">
        <f t="shared" si="1"/>
        <v>0</v>
      </c>
    </row>
    <row r="18" spans="1:8" x14ac:dyDescent="0.15">
      <c r="A18" s="1" t="s">
        <v>25</v>
      </c>
      <c r="B18" s="5">
        <v>18.98</v>
      </c>
      <c r="C18" s="6">
        <v>204</v>
      </c>
      <c r="D18" s="5">
        <f t="shared" si="0"/>
        <v>10.748155953635406</v>
      </c>
      <c r="E18" s="7"/>
      <c r="F18" s="5">
        <v>21.063333333333333</v>
      </c>
      <c r="G18" s="6">
        <v>156</v>
      </c>
      <c r="H18" s="5">
        <f t="shared" si="1"/>
        <v>7.4062351637917399</v>
      </c>
    </row>
    <row r="19" spans="1:8" x14ac:dyDescent="0.15">
      <c r="A19" s="1" t="s">
        <v>27</v>
      </c>
      <c r="B19" s="5">
        <v>49.9285</v>
      </c>
      <c r="C19" s="6">
        <v>678</v>
      </c>
      <c r="D19" s="5">
        <f t="shared" si="0"/>
        <v>13.579418568553031</v>
      </c>
      <c r="E19" s="7"/>
      <c r="F19" s="5">
        <v>53.1785</v>
      </c>
      <c r="G19" s="6">
        <v>609</v>
      </c>
      <c r="H19" s="5">
        <f t="shared" si="1"/>
        <v>11.451996577564241</v>
      </c>
    </row>
    <row r="20" spans="1:8" x14ac:dyDescent="0.15">
      <c r="A20" s="1" t="s">
        <v>29</v>
      </c>
      <c r="B20" s="5">
        <v>40.540733333333336</v>
      </c>
      <c r="C20" s="6">
        <v>408</v>
      </c>
      <c r="D20" s="5">
        <f t="shared" si="0"/>
        <v>10.063952140316488</v>
      </c>
      <c r="E20" s="7"/>
      <c r="F20" s="5">
        <v>39.790733333333336</v>
      </c>
      <c r="G20" s="6">
        <v>383</v>
      </c>
      <c r="H20" s="5">
        <f t="shared" si="1"/>
        <v>9.6253566575802409</v>
      </c>
    </row>
    <row r="21" spans="1:8" x14ac:dyDescent="0.15">
      <c r="A21" s="1" t="s">
        <v>31</v>
      </c>
      <c r="B21" s="5">
        <v>36.175800000000002</v>
      </c>
      <c r="C21" s="6">
        <v>247</v>
      </c>
      <c r="D21" s="5">
        <f t="shared" si="0"/>
        <v>6.8277688399427241</v>
      </c>
      <c r="E21" s="7"/>
      <c r="F21" s="5">
        <v>36.175800000000002</v>
      </c>
      <c r="G21" s="6">
        <v>257</v>
      </c>
      <c r="H21" s="5">
        <f t="shared" si="1"/>
        <v>7.104196728199514</v>
      </c>
    </row>
    <row r="22" spans="1:8" x14ac:dyDescent="0.15">
      <c r="A22" s="1" t="s">
        <v>33</v>
      </c>
      <c r="B22" s="5">
        <v>2.8333333333333335</v>
      </c>
      <c r="C22" s="6">
        <v>0</v>
      </c>
      <c r="D22" s="5">
        <f t="shared" si="0"/>
        <v>0</v>
      </c>
      <c r="E22" s="7"/>
      <c r="F22" s="5">
        <v>3.4166666666666665</v>
      </c>
      <c r="G22" s="6">
        <v>0</v>
      </c>
      <c r="H22" s="5">
        <f t="shared" si="1"/>
        <v>0</v>
      </c>
    </row>
    <row r="23" spans="1:8" x14ac:dyDescent="0.15">
      <c r="A23" s="1" t="s">
        <v>35</v>
      </c>
      <c r="B23" s="5">
        <v>68.243333333333325</v>
      </c>
      <c r="C23" s="6">
        <v>483</v>
      </c>
      <c r="D23" s="5">
        <f t="shared" si="0"/>
        <v>7.0776144189908665</v>
      </c>
      <c r="E23" s="7"/>
      <c r="F23" s="5">
        <v>65.16</v>
      </c>
      <c r="G23" s="6">
        <v>381</v>
      </c>
      <c r="H23" s="5">
        <f t="shared" si="1"/>
        <v>5.847145488029466</v>
      </c>
    </row>
    <row r="24" spans="1:8" x14ac:dyDescent="0.15">
      <c r="A24" s="1" t="s">
        <v>37</v>
      </c>
      <c r="B24" s="5">
        <v>33.211500000000008</v>
      </c>
      <c r="C24" s="6">
        <v>325</v>
      </c>
      <c r="D24" s="5">
        <f t="shared" si="0"/>
        <v>9.7857669783057055</v>
      </c>
      <c r="E24" s="7"/>
      <c r="F24" s="5">
        <v>34.211500000000008</v>
      </c>
      <c r="G24" s="6">
        <v>352</v>
      </c>
      <c r="H24" s="5">
        <f t="shared" si="1"/>
        <v>10.288937930228137</v>
      </c>
    </row>
    <row r="25" spans="1:8" x14ac:dyDescent="0.15">
      <c r="A25" s="1" t="s">
        <v>39</v>
      </c>
      <c r="B25" s="5">
        <v>1.8333333333333333</v>
      </c>
      <c r="C25" s="6">
        <v>0</v>
      </c>
      <c r="D25" s="5">
        <f t="shared" si="0"/>
        <v>0</v>
      </c>
      <c r="E25" s="7"/>
      <c r="F25" s="5">
        <v>3</v>
      </c>
      <c r="G25" s="6">
        <v>0</v>
      </c>
      <c r="H25" s="5">
        <f t="shared" si="1"/>
        <v>0</v>
      </c>
    </row>
    <row r="26" spans="1:8" x14ac:dyDescent="0.15">
      <c r="A26" s="1" t="s">
        <v>41</v>
      </c>
      <c r="B26" s="5">
        <v>17.75</v>
      </c>
      <c r="C26" s="6">
        <v>66</v>
      </c>
      <c r="D26" s="5">
        <f t="shared" si="0"/>
        <v>3.7183098591549295</v>
      </c>
      <c r="E26" s="7"/>
      <c r="F26" s="5">
        <v>17.25</v>
      </c>
      <c r="G26" s="6">
        <v>66</v>
      </c>
      <c r="H26" s="5">
        <f t="shared" si="1"/>
        <v>3.8260869565217392</v>
      </c>
    </row>
    <row r="27" spans="1:8" x14ac:dyDescent="0.15">
      <c r="A27" s="1" t="s">
        <v>43</v>
      </c>
      <c r="B27" s="5">
        <v>22.166666666666668</v>
      </c>
      <c r="C27" s="6">
        <v>462</v>
      </c>
      <c r="D27" s="5">
        <f t="shared" si="0"/>
        <v>20.842105263157894</v>
      </c>
      <c r="E27" s="7"/>
      <c r="F27" s="5">
        <v>21.75</v>
      </c>
      <c r="G27" s="6">
        <v>453</v>
      </c>
      <c r="H27" s="5">
        <f t="shared" si="1"/>
        <v>20.827586206896552</v>
      </c>
    </row>
    <row r="28" spans="1:8" x14ac:dyDescent="0.15">
      <c r="A28" s="1" t="s">
        <v>45</v>
      </c>
      <c r="B28" s="5">
        <v>19.729999999999997</v>
      </c>
      <c r="C28" s="6">
        <v>198</v>
      </c>
      <c r="D28" s="5">
        <f t="shared" si="0"/>
        <v>10.035478966041563</v>
      </c>
      <c r="E28" s="7"/>
      <c r="F28" s="5">
        <v>19.979999999999997</v>
      </c>
      <c r="G28" s="6">
        <v>183</v>
      </c>
      <c r="H28" s="5">
        <f t="shared" si="1"/>
        <v>9.1591591591591612</v>
      </c>
    </row>
    <row r="29" spans="1:8" x14ac:dyDescent="0.15">
      <c r="A29" s="1" t="s">
        <v>47</v>
      </c>
      <c r="B29" s="5">
        <v>29.65</v>
      </c>
      <c r="C29" s="6">
        <v>630</v>
      </c>
      <c r="D29" s="5">
        <f t="shared" si="0"/>
        <v>21.24789207419899</v>
      </c>
      <c r="E29" s="7"/>
      <c r="F29" s="5">
        <v>28.4</v>
      </c>
      <c r="G29" s="6">
        <v>576</v>
      </c>
      <c r="H29" s="5">
        <f t="shared" si="1"/>
        <v>20.281690140845072</v>
      </c>
    </row>
    <row r="30" spans="1:8" x14ac:dyDescent="0.15">
      <c r="A30" s="1" t="s">
        <v>49</v>
      </c>
      <c r="B30" s="5">
        <v>7.5833999999999993</v>
      </c>
      <c r="C30" s="6">
        <v>0</v>
      </c>
      <c r="D30" s="5">
        <f t="shared" si="0"/>
        <v>0</v>
      </c>
      <c r="E30" s="7"/>
      <c r="F30" s="5">
        <v>7.3333999999999993</v>
      </c>
      <c r="G30" s="6">
        <v>0</v>
      </c>
      <c r="H30" s="5">
        <f t="shared" si="1"/>
        <v>0</v>
      </c>
    </row>
    <row r="31" spans="1:8" x14ac:dyDescent="0.15">
      <c r="A31" s="1" t="s">
        <v>51</v>
      </c>
      <c r="B31" s="5">
        <v>26.650000000000002</v>
      </c>
      <c r="C31" s="6">
        <v>234</v>
      </c>
      <c r="D31" s="5">
        <f t="shared" si="0"/>
        <v>8.7804878048780477</v>
      </c>
      <c r="E31" s="7"/>
      <c r="F31" s="5">
        <v>26.900000000000002</v>
      </c>
      <c r="G31" s="6">
        <v>196</v>
      </c>
      <c r="H31" s="5">
        <f t="shared" si="1"/>
        <v>7.2862453531598508</v>
      </c>
    </row>
    <row r="32" spans="1:8" x14ac:dyDescent="0.15">
      <c r="A32" s="1" t="s">
        <v>53</v>
      </c>
      <c r="B32" s="5">
        <v>5.0500000000000007</v>
      </c>
      <c r="C32" s="6">
        <v>165</v>
      </c>
      <c r="D32" s="5">
        <f t="shared" si="0"/>
        <v>32.67326732673267</v>
      </c>
      <c r="E32" s="7"/>
      <c r="F32" s="5">
        <v>5.3000000000000007</v>
      </c>
      <c r="G32" s="6">
        <v>165</v>
      </c>
      <c r="H32" s="5">
        <f t="shared" si="1"/>
        <v>31.132075471698109</v>
      </c>
    </row>
    <row r="33" spans="1:8" x14ac:dyDescent="0.15">
      <c r="A33" s="1" t="s">
        <v>55</v>
      </c>
      <c r="B33" s="5">
        <v>7</v>
      </c>
      <c r="C33" s="6">
        <v>0</v>
      </c>
      <c r="D33" s="5">
        <f t="shared" si="0"/>
        <v>0</v>
      </c>
      <c r="E33" s="7"/>
      <c r="F33" s="5">
        <v>7</v>
      </c>
      <c r="G33" s="6">
        <v>0</v>
      </c>
      <c r="H33" s="5">
        <f t="shared" si="1"/>
        <v>0</v>
      </c>
    </row>
    <row r="34" spans="1:8" x14ac:dyDescent="0.15">
      <c r="A34" s="1" t="s">
        <v>57</v>
      </c>
      <c r="B34" s="5">
        <v>18.75</v>
      </c>
      <c r="C34" s="6">
        <v>0</v>
      </c>
      <c r="D34" s="5">
        <f t="shared" si="0"/>
        <v>0</v>
      </c>
      <c r="E34" s="7"/>
      <c r="F34" s="5">
        <v>20.916666666666668</v>
      </c>
      <c r="G34" s="6">
        <v>0</v>
      </c>
      <c r="H34" s="5">
        <f t="shared" si="1"/>
        <v>0</v>
      </c>
    </row>
    <row r="35" spans="1:8" x14ac:dyDescent="0.15">
      <c r="A35" s="1" t="s">
        <v>59</v>
      </c>
      <c r="B35" s="5">
        <v>46.342500000000001</v>
      </c>
      <c r="C35" s="6">
        <v>6</v>
      </c>
      <c r="D35" s="5">
        <f t="shared" si="0"/>
        <v>0.12947078815342289</v>
      </c>
      <c r="E35" s="7"/>
      <c r="F35" s="5">
        <v>43.842500000000001</v>
      </c>
      <c r="G35" s="6">
        <v>0</v>
      </c>
      <c r="H35" s="5">
        <f t="shared" si="1"/>
        <v>0</v>
      </c>
    </row>
    <row r="36" spans="1:8" x14ac:dyDescent="0.15">
      <c r="A36" s="27" t="s">
        <v>61</v>
      </c>
      <c r="B36" s="28">
        <f>SUM(B12:B35)</f>
        <v>545.01576666666665</v>
      </c>
      <c r="C36" s="29">
        <f>SUM(C12:C35)</f>
        <v>5099</v>
      </c>
      <c r="D36" s="28">
        <f t="shared" si="0"/>
        <v>9.3556926457112279</v>
      </c>
      <c r="E36" s="12"/>
      <c r="F36" s="28">
        <f>SUM(F12:F35)</f>
        <v>547.26576666666665</v>
      </c>
      <c r="G36" s="29">
        <f>SUM(G12:G35)</f>
        <v>4743</v>
      </c>
      <c r="H36" s="28">
        <f t="shared" si="1"/>
        <v>8.666721525245535</v>
      </c>
    </row>
    <row r="37" spans="1:8" x14ac:dyDescent="0.15">
      <c r="A37" s="1" t="s">
        <v>147</v>
      </c>
      <c r="B37" s="5">
        <v>4.5</v>
      </c>
      <c r="C37" s="6">
        <v>3</v>
      </c>
      <c r="D37" s="5">
        <f t="shared" si="0"/>
        <v>0.66666666666666663</v>
      </c>
      <c r="E37" s="28"/>
      <c r="F37" s="5">
        <v>6</v>
      </c>
      <c r="G37" s="6">
        <v>36</v>
      </c>
      <c r="H37" s="5">
        <f t="shared" si="1"/>
        <v>6</v>
      </c>
    </row>
    <row r="38" spans="1:8" x14ac:dyDescent="0.15">
      <c r="A38" s="1" t="s">
        <v>148</v>
      </c>
      <c r="B38" s="5">
        <v>1.75</v>
      </c>
      <c r="C38" s="6">
        <v>0</v>
      </c>
      <c r="D38" s="5">
        <f t="shared" si="0"/>
        <v>0</v>
      </c>
      <c r="E38" s="7"/>
      <c r="F38" s="5">
        <v>2</v>
      </c>
      <c r="G38" s="6">
        <v>0</v>
      </c>
      <c r="H38" s="5">
        <f t="shared" si="1"/>
        <v>0</v>
      </c>
    </row>
    <row r="39" spans="1:8" x14ac:dyDescent="0.15">
      <c r="A39" s="17" t="s">
        <v>62</v>
      </c>
      <c r="B39" s="18">
        <f>SUM(B36:B38)</f>
        <v>551.26576666666665</v>
      </c>
      <c r="C39" s="19">
        <f>SUM(C36:C38)</f>
        <v>5102</v>
      </c>
      <c r="D39" s="18">
        <f>IFERROR(C39/B39,"n/a")</f>
        <v>9.2550640879628965</v>
      </c>
      <c r="E39" s="17"/>
      <c r="F39" s="18">
        <f>SUM(F36:F38)</f>
        <v>555.26576666666665</v>
      </c>
      <c r="G39" s="19">
        <f>SUM(G36:G38)</f>
        <v>4779</v>
      </c>
      <c r="H39" s="18">
        <f>IFERROR(G39/F39,"n/a")</f>
        <v>8.6066894213359575</v>
      </c>
    </row>
    <row r="40" spans="1:8" x14ac:dyDescent="0.15">
      <c r="A40" s="1"/>
      <c r="B40" s="5"/>
      <c r="C40" s="6"/>
      <c r="D40" s="5"/>
      <c r="E40" s="7"/>
      <c r="F40" s="5"/>
      <c r="G40" s="6"/>
      <c r="H40" s="5"/>
    </row>
    <row r="41" spans="1:8" x14ac:dyDescent="0.15">
      <c r="A41" s="1"/>
      <c r="B41" s="5"/>
      <c r="C41" s="6"/>
      <c r="D41" s="5"/>
      <c r="E41" s="7"/>
      <c r="F41" s="5"/>
      <c r="G41" s="6"/>
      <c r="H41" s="5"/>
    </row>
    <row r="42" spans="1:8" x14ac:dyDescent="0.15">
      <c r="A42" s="17" t="s">
        <v>65</v>
      </c>
      <c r="B42" s="18">
        <v>20.729999999999997</v>
      </c>
      <c r="C42" s="19">
        <v>1540</v>
      </c>
      <c r="D42" s="18">
        <f>IFERROR(C42/B42,"n/a")</f>
        <v>74.288470815243613</v>
      </c>
      <c r="E42" s="17"/>
      <c r="F42" s="18">
        <v>20.979999999999997</v>
      </c>
      <c r="G42" s="19">
        <v>1305</v>
      </c>
      <c r="H42" s="18">
        <f>IFERROR(G42/F42,"n/a")</f>
        <v>62.202097235462354</v>
      </c>
    </row>
    <row r="43" spans="1:8" x14ac:dyDescent="0.15">
      <c r="A43" s="1"/>
      <c r="B43" s="5"/>
      <c r="C43" s="6"/>
      <c r="D43" s="5"/>
      <c r="E43" s="7"/>
      <c r="F43" s="5"/>
      <c r="G43" s="6"/>
      <c r="H43" s="5"/>
    </row>
    <row r="44" spans="1:8" x14ac:dyDescent="0.15">
      <c r="A44" s="1"/>
      <c r="B44" s="5"/>
      <c r="C44" s="6"/>
      <c r="D44" s="5"/>
      <c r="E44" s="7"/>
      <c r="F44" s="5"/>
      <c r="G44" s="6"/>
      <c r="H44" s="5"/>
    </row>
    <row r="45" spans="1:8" x14ac:dyDescent="0.15">
      <c r="A45" s="15" t="s">
        <v>66</v>
      </c>
      <c r="B45" s="5"/>
      <c r="C45" s="6"/>
      <c r="D45" s="5"/>
      <c r="E45" s="12"/>
      <c r="F45" s="5"/>
      <c r="G45" s="6"/>
      <c r="H45" s="5"/>
    </row>
    <row r="46" spans="1:8" x14ac:dyDescent="0.15">
      <c r="A46" s="1" t="s">
        <v>67</v>
      </c>
      <c r="B46" s="5">
        <v>1.25</v>
      </c>
      <c r="C46" s="6">
        <v>0</v>
      </c>
      <c r="D46" s="5">
        <f>IFERROR(C46/B46,"n/a")</f>
        <v>0</v>
      </c>
      <c r="E46" s="7"/>
      <c r="F46" s="5">
        <v>2.25</v>
      </c>
      <c r="G46" s="6">
        <v>0</v>
      </c>
      <c r="H46" s="5">
        <f>IFERROR(G46/F46,"n/a")</f>
        <v>0</v>
      </c>
    </row>
    <row r="47" spans="1:8" x14ac:dyDescent="0.15">
      <c r="A47" s="1" t="s">
        <v>149</v>
      </c>
      <c r="B47" s="5">
        <v>13.476666666666667</v>
      </c>
      <c r="C47" s="6">
        <v>639</v>
      </c>
      <c r="D47" s="5">
        <f t="shared" ref="D47:D51" si="2">IFERROR(C47/B47,"n/a")</f>
        <v>47.415285678951271</v>
      </c>
      <c r="E47" s="7"/>
      <c r="F47" s="5">
        <v>13.56</v>
      </c>
      <c r="G47" s="6">
        <v>721</v>
      </c>
      <c r="H47" s="5">
        <f t="shared" ref="H47:H51" si="3">IFERROR(G47/F47,"n/a")</f>
        <v>53.171091445427727</v>
      </c>
    </row>
    <row r="48" spans="1:8" x14ac:dyDescent="0.15">
      <c r="A48" s="1" t="s">
        <v>70</v>
      </c>
      <c r="B48" s="5">
        <v>27.092200000000002</v>
      </c>
      <c r="C48" s="6">
        <v>538</v>
      </c>
      <c r="D48" s="5">
        <f t="shared" si="2"/>
        <v>19.858114143554232</v>
      </c>
      <c r="E48" s="7"/>
      <c r="F48" s="5">
        <v>29.425533333333334</v>
      </c>
      <c r="G48" s="6">
        <v>502</v>
      </c>
      <c r="H48" s="5">
        <f t="shared" si="3"/>
        <v>17.060013638948487</v>
      </c>
    </row>
    <row r="49" spans="1:8" x14ac:dyDescent="0.15">
      <c r="A49" s="1" t="s">
        <v>72</v>
      </c>
      <c r="B49" s="5">
        <v>23.956666666666663</v>
      </c>
      <c r="C49" s="6">
        <v>309</v>
      </c>
      <c r="D49" s="5">
        <f t="shared" si="2"/>
        <v>12.898288576596634</v>
      </c>
      <c r="E49" s="7"/>
      <c r="F49" s="5">
        <v>23.54</v>
      </c>
      <c r="G49" s="6">
        <v>303</v>
      </c>
      <c r="H49" s="5">
        <f t="shared" si="3"/>
        <v>12.871707731520816</v>
      </c>
    </row>
    <row r="50" spans="1:8" x14ac:dyDescent="0.15">
      <c r="A50" s="1" t="s">
        <v>74</v>
      </c>
      <c r="B50" s="5">
        <v>16.133333333333333</v>
      </c>
      <c r="C50" s="6">
        <v>237</v>
      </c>
      <c r="D50" s="5">
        <f t="shared" si="2"/>
        <v>14.690082644628099</v>
      </c>
      <c r="E50" s="7"/>
      <c r="F50" s="5">
        <v>16.883333333333333</v>
      </c>
      <c r="G50" s="6">
        <v>234</v>
      </c>
      <c r="H50" s="5">
        <f t="shared" si="3"/>
        <v>13.859822309970385</v>
      </c>
    </row>
    <row r="51" spans="1:8" x14ac:dyDescent="0.15">
      <c r="A51" s="1" t="s">
        <v>76</v>
      </c>
      <c r="B51" s="5">
        <v>15.01</v>
      </c>
      <c r="C51" s="6">
        <v>369</v>
      </c>
      <c r="D51" s="5">
        <f t="shared" si="2"/>
        <v>24.5836109260493</v>
      </c>
      <c r="E51" s="7"/>
      <c r="F51" s="5">
        <v>15.676666666666666</v>
      </c>
      <c r="G51" s="6">
        <v>324</v>
      </c>
      <c r="H51" s="5">
        <f t="shared" si="3"/>
        <v>20.667658941101426</v>
      </c>
    </row>
    <row r="52" spans="1:8" x14ac:dyDescent="0.15">
      <c r="A52" s="17" t="s">
        <v>78</v>
      </c>
      <c r="B52" s="18">
        <f>SUM(B46:B51)</f>
        <v>96.918866666666659</v>
      </c>
      <c r="C52" s="19">
        <f>SUM(C46:C51)</f>
        <v>2092</v>
      </c>
      <c r="D52" s="18">
        <f>IFERROR(C52/B52,"n/a")</f>
        <v>21.585064621061054</v>
      </c>
      <c r="E52" s="17"/>
      <c r="F52" s="18">
        <f>SUM(F46:F51)</f>
        <v>101.33553333333332</v>
      </c>
      <c r="G52" s="19">
        <f>SUM(G46:G51)</f>
        <v>2084</v>
      </c>
      <c r="H52" s="18">
        <f>IFERROR(G52/F52,"n/a")</f>
        <v>20.565342989264053</v>
      </c>
    </row>
    <row r="53" spans="1:8" x14ac:dyDescent="0.15">
      <c r="A53" s="1"/>
      <c r="B53" s="5"/>
      <c r="C53" s="6"/>
      <c r="D53" s="5"/>
      <c r="E53" s="7"/>
      <c r="F53" s="5"/>
      <c r="G53" s="6"/>
      <c r="H53" s="5"/>
    </row>
    <row r="54" spans="1:8" x14ac:dyDescent="0.15">
      <c r="A54" s="1"/>
      <c r="B54" s="5"/>
      <c r="C54" s="6"/>
      <c r="D54" s="5"/>
      <c r="E54" s="7"/>
      <c r="F54" s="5"/>
      <c r="G54" s="6"/>
      <c r="H54" s="5"/>
    </row>
    <row r="55" spans="1:8" x14ac:dyDescent="0.15">
      <c r="A55" s="15" t="s">
        <v>80</v>
      </c>
      <c r="B55" s="5"/>
      <c r="C55" s="6"/>
      <c r="D55" s="5"/>
      <c r="E55" s="12"/>
      <c r="F55" s="5"/>
      <c r="G55" s="6"/>
      <c r="H55" s="5"/>
    </row>
    <row r="56" spans="1:8" x14ac:dyDescent="0.15">
      <c r="A56" s="1" t="s">
        <v>81</v>
      </c>
      <c r="B56" s="5">
        <v>19.809999999999999</v>
      </c>
      <c r="C56" s="30">
        <v>362</v>
      </c>
      <c r="D56" s="5">
        <f>IFERROR(C56/B56,"n/a")</f>
        <v>18.273599192327108</v>
      </c>
      <c r="E56" s="7"/>
      <c r="F56" s="5">
        <v>19.309999999999999</v>
      </c>
      <c r="G56" s="6">
        <v>101</v>
      </c>
      <c r="H56" s="5">
        <f>IFERROR(G56/F56,"n/a")</f>
        <v>5.2304505437597104</v>
      </c>
    </row>
    <row r="57" spans="1:8" x14ac:dyDescent="0.15">
      <c r="A57" s="1" t="s">
        <v>83</v>
      </c>
      <c r="B57" s="5">
        <v>26.369999999999997</v>
      </c>
      <c r="C57" s="30">
        <v>638</v>
      </c>
      <c r="D57" s="5">
        <f>IFERROR(C57/B57,"n/a")</f>
        <v>24.194160030337507</v>
      </c>
      <c r="E57" s="7"/>
      <c r="F57" s="5">
        <v>27.119999999999997</v>
      </c>
      <c r="G57" s="6">
        <v>708</v>
      </c>
      <c r="H57" s="5">
        <f t="shared" ref="H57:H60" si="4">IFERROR(G57/F57,"n/a")</f>
        <v>26.10619469026549</v>
      </c>
    </row>
    <row r="58" spans="1:8" x14ac:dyDescent="0.15">
      <c r="A58" s="1" t="s">
        <v>85</v>
      </c>
      <c r="B58" s="5">
        <v>23.509999999999998</v>
      </c>
      <c r="C58" s="30">
        <v>204</v>
      </c>
      <c r="D58" s="5">
        <f>IFERROR(C58/B58,"n/a")</f>
        <v>8.6771586558911107</v>
      </c>
      <c r="E58" s="7"/>
      <c r="F58" s="5">
        <v>22.509999999999998</v>
      </c>
      <c r="G58" s="6">
        <v>285</v>
      </c>
      <c r="H58" s="5">
        <f t="shared" si="4"/>
        <v>12.66103953798312</v>
      </c>
    </row>
    <row r="59" spans="1:8" x14ac:dyDescent="0.15">
      <c r="A59" s="1" t="s">
        <v>88</v>
      </c>
      <c r="B59" s="5">
        <v>7.1999999999999993</v>
      </c>
      <c r="C59" s="30">
        <v>159</v>
      </c>
      <c r="D59" s="5">
        <f t="shared" ref="D59:D60" si="5">IFERROR(C59/B59,"n/a")</f>
        <v>22.083333333333336</v>
      </c>
      <c r="E59" s="7"/>
      <c r="F59" s="5">
        <v>7.9499999999999993</v>
      </c>
      <c r="G59" s="6">
        <v>249</v>
      </c>
      <c r="H59" s="5">
        <f t="shared" si="4"/>
        <v>31.320754716981135</v>
      </c>
    </row>
    <row r="60" spans="1:8" x14ac:dyDescent="0.15">
      <c r="A60" s="1" t="s">
        <v>89</v>
      </c>
      <c r="B60" s="5"/>
      <c r="C60" s="30"/>
      <c r="D60" s="5" t="str">
        <f t="shared" si="5"/>
        <v>n/a</v>
      </c>
      <c r="E60" s="7"/>
      <c r="F60" s="5"/>
      <c r="G60" s="6"/>
      <c r="H60" s="5" t="str">
        <f t="shared" si="4"/>
        <v>n/a</v>
      </c>
    </row>
    <row r="61" spans="1:8" x14ac:dyDescent="0.15">
      <c r="A61" s="17" t="s">
        <v>90</v>
      </c>
      <c r="B61" s="18">
        <f>SUM(B56:B60)</f>
        <v>76.89</v>
      </c>
      <c r="C61" s="31">
        <f>SUM(C56:C60)</f>
        <v>1363</v>
      </c>
      <c r="D61" s="18">
        <f>IFERROR(C61/B61,"n/a")</f>
        <v>17.726622447652492</v>
      </c>
      <c r="E61" s="17"/>
      <c r="F61" s="18">
        <f>SUM(F56:F60)</f>
        <v>76.89</v>
      </c>
      <c r="G61" s="31">
        <f>SUM(G56:G60)</f>
        <v>1343</v>
      </c>
      <c r="H61" s="18">
        <f>IFERROR(G61/F61,"n/a")</f>
        <v>17.466510599557811</v>
      </c>
    </row>
    <row r="62" spans="1:8" x14ac:dyDescent="0.15">
      <c r="A62" s="1"/>
      <c r="B62" s="5"/>
      <c r="C62" s="6"/>
      <c r="D62" s="5"/>
      <c r="E62" s="7"/>
      <c r="F62" s="5"/>
      <c r="G62" s="6"/>
      <c r="H62" s="5"/>
    </row>
    <row r="63" spans="1:8" x14ac:dyDescent="0.15">
      <c r="A63" s="1"/>
      <c r="B63" s="5"/>
      <c r="C63" s="6"/>
      <c r="D63" s="5"/>
      <c r="E63" s="7"/>
      <c r="F63" s="5"/>
      <c r="G63" s="6"/>
      <c r="H63" s="5"/>
    </row>
    <row r="64" spans="1:8" x14ac:dyDescent="0.15">
      <c r="A64" s="15" t="s">
        <v>93</v>
      </c>
      <c r="B64" s="5"/>
      <c r="C64" s="30"/>
      <c r="D64" s="5"/>
      <c r="E64" s="12"/>
      <c r="F64" s="5"/>
      <c r="G64" s="6"/>
      <c r="H64" s="5"/>
    </row>
    <row r="65" spans="1:8" x14ac:dyDescent="0.15">
      <c r="A65" s="1" t="s">
        <v>94</v>
      </c>
      <c r="B65" s="5">
        <v>26.35</v>
      </c>
      <c r="C65" s="30">
        <v>3263</v>
      </c>
      <c r="D65" s="5">
        <f>IFERROR(C65/B65,"n/a")</f>
        <v>123.83301707779886</v>
      </c>
      <c r="E65" s="7"/>
      <c r="F65" s="5">
        <v>26.6</v>
      </c>
      <c r="G65" s="6">
        <v>2892</v>
      </c>
      <c r="H65" s="5">
        <f>IFERROR(G65/F65,"n/a")</f>
        <v>108.72180451127819</v>
      </c>
    </row>
    <row r="66" spans="1:8" x14ac:dyDescent="0.15">
      <c r="A66" s="1" t="s">
        <v>153</v>
      </c>
      <c r="B66" s="5">
        <v>49.45</v>
      </c>
      <c r="C66" s="30">
        <v>972</v>
      </c>
      <c r="D66" s="5">
        <f t="shared" ref="D66:D67" si="6">IFERROR(C66/B66,"n/a")</f>
        <v>19.656218402426692</v>
      </c>
      <c r="E66" s="7"/>
      <c r="F66" s="5">
        <v>51.2</v>
      </c>
      <c r="G66" s="6">
        <v>1104</v>
      </c>
      <c r="H66" s="5">
        <f t="shared" ref="H66:H67" si="7">IFERROR(G66/F66,"n/a")</f>
        <v>21.5625</v>
      </c>
    </row>
    <row r="67" spans="1:8" x14ac:dyDescent="0.15">
      <c r="A67" s="1" t="s">
        <v>97</v>
      </c>
      <c r="B67" s="5">
        <v>27.57</v>
      </c>
      <c r="C67" s="6">
        <v>0</v>
      </c>
      <c r="D67" s="5">
        <f t="shared" si="6"/>
        <v>0</v>
      </c>
      <c r="E67" s="7"/>
      <c r="F67" s="5">
        <v>10.07</v>
      </c>
      <c r="G67" s="6">
        <v>0</v>
      </c>
      <c r="H67" s="5">
        <f t="shared" si="7"/>
        <v>0</v>
      </c>
    </row>
    <row r="68" spans="1:8" x14ac:dyDescent="0.15">
      <c r="A68" s="17" t="s">
        <v>99</v>
      </c>
      <c r="B68" s="18">
        <f>SUM(B63:B67)</f>
        <v>103.37</v>
      </c>
      <c r="C68" s="31">
        <f>SUM(C63:C67)</f>
        <v>4235</v>
      </c>
      <c r="D68" s="18">
        <f>IFERROR(C68/B68,"n/a")</f>
        <v>40.969333462319817</v>
      </c>
      <c r="E68" s="17"/>
      <c r="F68" s="18">
        <f>SUM(F65:F67)</f>
        <v>87.87</v>
      </c>
      <c r="G68" s="31">
        <f>SUM(G65:G67)</f>
        <v>3996</v>
      </c>
      <c r="H68" s="18">
        <f>IFERROR(G68/F68,"n/a")</f>
        <v>45.476271765107541</v>
      </c>
    </row>
    <row r="69" spans="1:8" x14ac:dyDescent="0.15">
      <c r="A69" s="1"/>
      <c r="B69" s="5"/>
      <c r="C69" s="6"/>
      <c r="D69" s="5"/>
      <c r="E69" s="7"/>
      <c r="F69" s="5"/>
      <c r="G69" s="6"/>
      <c r="H69" s="5"/>
    </row>
    <row r="70" spans="1:8" x14ac:dyDescent="0.15">
      <c r="A70" s="1"/>
      <c r="B70" s="5"/>
      <c r="C70" s="6"/>
      <c r="D70" s="5"/>
      <c r="E70" s="7"/>
      <c r="F70" s="5"/>
      <c r="G70" s="6"/>
      <c r="H70" s="5"/>
    </row>
    <row r="71" spans="1:8" x14ac:dyDescent="0.15">
      <c r="A71" s="15" t="s">
        <v>101</v>
      </c>
      <c r="B71" s="5"/>
      <c r="C71" s="6"/>
      <c r="D71" s="5"/>
      <c r="E71" s="12"/>
      <c r="F71" s="5"/>
      <c r="G71" s="6"/>
      <c r="H71" s="5"/>
    </row>
    <row r="72" spans="1:8" x14ac:dyDescent="0.15">
      <c r="A72" s="1" t="s">
        <v>102</v>
      </c>
      <c r="B72" s="5">
        <v>1.6666666666666667</v>
      </c>
      <c r="C72" s="6">
        <v>3</v>
      </c>
      <c r="D72" s="5">
        <f>IFERROR(C72/B72,"n/a")</f>
        <v>1.7999999999999998</v>
      </c>
      <c r="E72" s="7"/>
      <c r="F72" s="5">
        <v>1.1666666666666667</v>
      </c>
      <c r="G72" s="6">
        <v>3</v>
      </c>
      <c r="H72" s="5">
        <f>IFERROR(G72/F72,"n/a")</f>
        <v>2.5714285714285712</v>
      </c>
    </row>
    <row r="73" spans="1:8" x14ac:dyDescent="0.15">
      <c r="A73" s="1" t="s">
        <v>104</v>
      </c>
      <c r="B73" s="5">
        <v>9.01</v>
      </c>
      <c r="C73" s="6">
        <v>179</v>
      </c>
      <c r="D73" s="5">
        <f t="shared" ref="D73:D78" si="8">IFERROR(C73/B73,"n/a")</f>
        <v>19.866814650388459</v>
      </c>
      <c r="E73" s="7"/>
      <c r="F73" s="5">
        <v>9.01</v>
      </c>
      <c r="G73" s="6">
        <v>193</v>
      </c>
      <c r="H73" s="5">
        <f t="shared" ref="H73:H79" si="9">IFERROR(G73/F73,"n/a")</f>
        <v>21.420643729189791</v>
      </c>
    </row>
    <row r="74" spans="1:8" x14ac:dyDescent="0.15">
      <c r="A74" s="1" t="s">
        <v>106</v>
      </c>
      <c r="B74" s="5">
        <v>9.1066666666666674</v>
      </c>
      <c r="C74" s="6">
        <v>165</v>
      </c>
      <c r="D74" s="5">
        <f t="shared" si="8"/>
        <v>18.118594436310396</v>
      </c>
      <c r="E74" s="7"/>
      <c r="F74" s="5">
        <v>9.1900000000000013</v>
      </c>
      <c r="G74" s="6">
        <v>144</v>
      </c>
      <c r="H74" s="5">
        <f t="shared" si="9"/>
        <v>15.669205658324262</v>
      </c>
    </row>
    <row r="75" spans="1:8" x14ac:dyDescent="0.15">
      <c r="A75" s="1" t="s">
        <v>108</v>
      </c>
      <c r="B75" s="5">
        <v>15.25</v>
      </c>
      <c r="C75" s="6">
        <v>336</v>
      </c>
      <c r="D75" s="5">
        <f t="shared" si="8"/>
        <v>22.032786885245901</v>
      </c>
      <c r="E75" s="7"/>
      <c r="F75" s="5">
        <v>14.75</v>
      </c>
      <c r="G75" s="6">
        <v>294</v>
      </c>
      <c r="H75" s="5">
        <f t="shared" si="9"/>
        <v>19.932203389830509</v>
      </c>
    </row>
    <row r="76" spans="1:8" x14ac:dyDescent="0.15">
      <c r="A76" s="1" t="s">
        <v>110</v>
      </c>
      <c r="B76" s="5">
        <v>11.973333333333334</v>
      </c>
      <c r="C76" s="6">
        <v>152</v>
      </c>
      <c r="D76" s="5">
        <f t="shared" si="8"/>
        <v>12.694877505567927</v>
      </c>
      <c r="E76" s="7"/>
      <c r="F76" s="5">
        <v>12.223333333333334</v>
      </c>
      <c r="G76" s="6">
        <v>165</v>
      </c>
      <c r="H76" s="5">
        <f t="shared" si="9"/>
        <v>13.498772838832831</v>
      </c>
    </row>
    <row r="77" spans="1:8" x14ac:dyDescent="0.15">
      <c r="A77" s="1" t="s">
        <v>112</v>
      </c>
      <c r="B77" s="5">
        <v>11.49</v>
      </c>
      <c r="C77" s="6">
        <v>292</v>
      </c>
      <c r="D77" s="5">
        <f t="shared" si="8"/>
        <v>25.413402959094864</v>
      </c>
      <c r="E77" s="7"/>
      <c r="F77" s="5">
        <v>12.24</v>
      </c>
      <c r="G77" s="6">
        <v>301</v>
      </c>
      <c r="H77" s="5">
        <f t="shared" si="9"/>
        <v>24.591503267973856</v>
      </c>
    </row>
    <row r="78" spans="1:8" x14ac:dyDescent="0.15">
      <c r="A78" s="1" t="s">
        <v>114</v>
      </c>
      <c r="B78" s="5">
        <v>12.600000000000001</v>
      </c>
      <c r="C78" s="6">
        <v>129</v>
      </c>
      <c r="D78" s="5">
        <f t="shared" si="8"/>
        <v>10.238095238095237</v>
      </c>
      <c r="E78" s="7"/>
      <c r="F78" s="5">
        <v>13.266666666666667</v>
      </c>
      <c r="G78" s="6">
        <v>179</v>
      </c>
      <c r="H78" s="5">
        <f t="shared" si="9"/>
        <v>13.492462311557787</v>
      </c>
    </row>
    <row r="79" spans="1:8" x14ac:dyDescent="0.15">
      <c r="A79" s="1" t="s">
        <v>161</v>
      </c>
      <c r="B79" s="5">
        <v>0.25</v>
      </c>
      <c r="C79" s="6">
        <v>37</v>
      </c>
      <c r="D79" s="5">
        <f>IFERROR(C79/B79,"n/a")</f>
        <v>148</v>
      </c>
      <c r="E79" s="7"/>
      <c r="F79" s="5">
        <v>0.08</v>
      </c>
      <c r="G79" s="6">
        <v>6</v>
      </c>
      <c r="H79" s="5">
        <f t="shared" si="9"/>
        <v>75</v>
      </c>
    </row>
    <row r="80" spans="1:8" x14ac:dyDescent="0.15">
      <c r="A80" s="17" t="s">
        <v>117</v>
      </c>
      <c r="B80" s="18">
        <f>SUM(B72:B79)</f>
        <v>71.346666666666664</v>
      </c>
      <c r="C80" s="19">
        <f>SUM(C72:C79)</f>
        <v>1293</v>
      </c>
      <c r="D80" s="18">
        <f>IFERROR(C80/B80,"n/a")</f>
        <v>18.122780788637638</v>
      </c>
      <c r="E80" s="17"/>
      <c r="F80" s="18">
        <f>SUM(F72:F79)</f>
        <v>71.926666666666677</v>
      </c>
      <c r="G80" s="19">
        <f>SUM(G72:G79)</f>
        <v>1285</v>
      </c>
      <c r="H80" s="18">
        <f>IFERROR(G80/F80,"n/a")</f>
        <v>17.865418481787003</v>
      </c>
    </row>
    <row r="81" spans="1:8" x14ac:dyDescent="0.15">
      <c r="A81" s="1"/>
      <c r="B81" s="5"/>
      <c r="C81" s="6"/>
      <c r="D81" s="5"/>
      <c r="E81" s="7"/>
      <c r="F81" s="5"/>
      <c r="G81" s="6"/>
      <c r="H81" s="5"/>
    </row>
    <row r="82" spans="1:8" x14ac:dyDescent="0.15">
      <c r="A82" s="1"/>
      <c r="B82" s="5"/>
      <c r="C82" s="6"/>
      <c r="D82" s="5"/>
      <c r="E82" s="7"/>
      <c r="F82" s="5"/>
      <c r="G82" s="6"/>
      <c r="H82" s="5"/>
    </row>
    <row r="83" spans="1:8" x14ac:dyDescent="0.15">
      <c r="A83" s="17" t="s">
        <v>119</v>
      </c>
      <c r="B83" s="18">
        <v>40.456666666666663</v>
      </c>
      <c r="C83" s="19">
        <v>414</v>
      </c>
      <c r="D83" s="18">
        <f>IFERROR(C83/B83,"n/a")</f>
        <v>10.233171294389059</v>
      </c>
      <c r="E83" s="17"/>
      <c r="F83" s="18">
        <v>42.623333333333335</v>
      </c>
      <c r="G83" s="19">
        <v>414</v>
      </c>
      <c r="H83" s="18">
        <f>IFERROR(G83/F83,"n/a")</f>
        <v>9.7129897552201445</v>
      </c>
    </row>
    <row r="84" spans="1:8" x14ac:dyDescent="0.15">
      <c r="A84" s="22"/>
      <c r="B84" s="23"/>
      <c r="C84" s="24"/>
      <c r="D84" s="23"/>
      <c r="E84" s="25"/>
      <c r="F84" s="23"/>
      <c r="G84" s="24"/>
      <c r="H84" s="23"/>
    </row>
    <row r="85" spans="1:8" x14ac:dyDescent="0.15">
      <c r="A85" s="1"/>
      <c r="B85" s="5"/>
      <c r="C85" s="6"/>
      <c r="D85" s="5"/>
      <c r="E85" s="7"/>
      <c r="F85" s="5"/>
      <c r="G85" s="6"/>
      <c r="H85" s="5"/>
    </row>
    <row r="86" spans="1:8" x14ac:dyDescent="0.15">
      <c r="A86" s="17" t="s">
        <v>121</v>
      </c>
      <c r="B86" s="18">
        <v>34.4</v>
      </c>
      <c r="C86" s="19">
        <v>5345</v>
      </c>
      <c r="D86" s="18">
        <f>IFERROR(C86/B86,"n/a")</f>
        <v>155.37790697674419</v>
      </c>
      <c r="E86" s="17"/>
      <c r="F86" s="18">
        <v>35.983333333333334</v>
      </c>
      <c r="G86" s="19">
        <v>4859</v>
      </c>
      <c r="H86" s="18">
        <f>IFERROR(G86/F86,"n/a")</f>
        <v>135.03473830477071</v>
      </c>
    </row>
    <row r="87" spans="1:8" x14ac:dyDescent="0.15">
      <c r="A87" s="1"/>
      <c r="B87" s="5"/>
      <c r="C87" s="6"/>
      <c r="D87" s="5"/>
      <c r="E87" s="7"/>
      <c r="F87" s="5"/>
      <c r="G87" s="6"/>
      <c r="H87" s="5"/>
    </row>
    <row r="88" spans="1:8" x14ac:dyDescent="0.15">
      <c r="A88" s="1"/>
      <c r="B88" s="5"/>
      <c r="C88" s="6"/>
      <c r="D88" s="5"/>
      <c r="E88" s="7"/>
      <c r="F88" s="5"/>
      <c r="G88" s="6"/>
      <c r="H88" s="5"/>
    </row>
    <row r="89" spans="1:8" x14ac:dyDescent="0.15">
      <c r="A89" s="15" t="s">
        <v>123</v>
      </c>
      <c r="B89" s="5"/>
      <c r="C89" s="6"/>
      <c r="D89" s="5"/>
      <c r="E89" s="12"/>
      <c r="F89" s="5"/>
      <c r="G89" s="6"/>
      <c r="H89" s="5"/>
    </row>
    <row r="90" spans="1:8" x14ac:dyDescent="0.15">
      <c r="A90" s="1" t="s">
        <v>151</v>
      </c>
      <c r="B90" s="5">
        <v>17.64</v>
      </c>
      <c r="C90" s="6">
        <v>404</v>
      </c>
      <c r="D90" s="5">
        <f>IFERROR(C90/B90,"n/a")</f>
        <v>22.90249433106576</v>
      </c>
      <c r="E90" s="7"/>
      <c r="F90" s="5">
        <v>17.14</v>
      </c>
      <c r="G90" s="6">
        <v>366</v>
      </c>
      <c r="H90" s="5">
        <f>IFERROR(G90/F90,"n/a")</f>
        <v>21.353558926487747</v>
      </c>
    </row>
    <row r="91" spans="1:8" x14ac:dyDescent="0.15">
      <c r="A91" s="1" t="s">
        <v>150</v>
      </c>
      <c r="B91" s="5">
        <v>5.6366666666666667</v>
      </c>
      <c r="C91" s="6">
        <v>531</v>
      </c>
      <c r="D91" s="5">
        <f t="shared" ref="D91:D93" si="10">IFERROR(C91/B91,"n/a")</f>
        <v>94.204612655233589</v>
      </c>
      <c r="E91" s="7"/>
      <c r="F91" s="5">
        <v>5.47</v>
      </c>
      <c r="G91" s="6">
        <v>456</v>
      </c>
      <c r="H91" s="5">
        <f t="shared" ref="H91:H93" si="11">IFERROR(G91/F91,"n/a")</f>
        <v>83.363802559414992</v>
      </c>
    </row>
    <row r="92" spans="1:8" x14ac:dyDescent="0.15">
      <c r="A92" s="1" t="s">
        <v>126</v>
      </c>
      <c r="B92" s="5">
        <v>8.4600000000000009</v>
      </c>
      <c r="C92" s="6">
        <v>163</v>
      </c>
      <c r="D92" s="5">
        <f t="shared" si="10"/>
        <v>19.267139479905435</v>
      </c>
      <c r="E92" s="7"/>
      <c r="F92" s="5">
        <v>8.2100000000000009</v>
      </c>
      <c r="G92" s="6">
        <v>255</v>
      </c>
      <c r="H92" s="5">
        <f t="shared" si="11"/>
        <v>31.059683313032885</v>
      </c>
    </row>
    <row r="93" spans="1:8" x14ac:dyDescent="0.15">
      <c r="A93" s="1" t="s">
        <v>128</v>
      </c>
      <c r="B93" s="5">
        <v>27.246666666666666</v>
      </c>
      <c r="C93" s="6">
        <v>3559</v>
      </c>
      <c r="D93" s="5">
        <f t="shared" si="10"/>
        <v>130.6214827501835</v>
      </c>
      <c r="E93" s="7"/>
      <c r="F93" s="5">
        <v>26.91333333333333</v>
      </c>
      <c r="G93" s="6">
        <v>3751</v>
      </c>
      <c r="H93" s="5">
        <f t="shared" si="11"/>
        <v>139.3732970027248</v>
      </c>
    </row>
    <row r="94" spans="1:8" x14ac:dyDescent="0.15">
      <c r="A94" s="17" t="s">
        <v>130</v>
      </c>
      <c r="B94" s="18">
        <f>SUM(B90:B93)</f>
        <v>58.983333333333334</v>
      </c>
      <c r="C94" s="19">
        <f>SUM(C90:C93)</f>
        <v>4657</v>
      </c>
      <c r="D94" s="18">
        <f>IFERROR(C94/B94,"n/a")</f>
        <v>78.954506922859565</v>
      </c>
      <c r="E94" s="17"/>
      <c r="F94" s="18">
        <f>SUM(F90:F93)</f>
        <v>57.733333333333334</v>
      </c>
      <c r="G94" s="19">
        <f>SUM(G90:G93)</f>
        <v>4828</v>
      </c>
      <c r="H94" s="18">
        <f>IFERROR(G94/F94,"n/a")</f>
        <v>83.625866050808312</v>
      </c>
    </row>
    <row r="95" spans="1:8" x14ac:dyDescent="0.15">
      <c r="A95" s="1"/>
      <c r="B95" s="5"/>
      <c r="C95" s="6"/>
      <c r="D95" s="5"/>
      <c r="E95" s="7"/>
      <c r="F95" s="5"/>
      <c r="G95" s="6"/>
      <c r="H95" s="5"/>
    </row>
    <row r="96" spans="1:8" x14ac:dyDescent="0.15">
      <c r="A96" s="1"/>
      <c r="B96" s="5"/>
      <c r="C96" s="6"/>
      <c r="D96" s="5"/>
      <c r="E96" s="7"/>
      <c r="F96" s="5"/>
      <c r="G96" s="6"/>
      <c r="H96" s="5"/>
    </row>
    <row r="97" spans="1:8" x14ac:dyDescent="0.15">
      <c r="A97" s="15" t="s">
        <v>132</v>
      </c>
      <c r="B97" s="5"/>
      <c r="C97" s="6"/>
      <c r="D97" s="5"/>
      <c r="E97" s="12"/>
      <c r="F97" s="5"/>
      <c r="G97" s="6"/>
      <c r="H97" s="5"/>
    </row>
    <row r="98" spans="1:8" x14ac:dyDescent="0.15">
      <c r="A98" s="1" t="s">
        <v>133</v>
      </c>
      <c r="B98" s="35">
        <v>2.1666666666666665</v>
      </c>
      <c r="C98" s="6">
        <v>0</v>
      </c>
      <c r="D98" s="5">
        <f>IFERROR(C98/B98,"n/a")</f>
        <v>0</v>
      </c>
      <c r="E98" s="7"/>
      <c r="F98" s="5">
        <v>1.5</v>
      </c>
      <c r="G98" s="6">
        <v>0</v>
      </c>
      <c r="H98" s="5">
        <f>IFERROR(G98/F98,"n/a")</f>
        <v>0</v>
      </c>
    </row>
    <row r="99" spans="1:8" x14ac:dyDescent="0.15">
      <c r="A99" s="1" t="s">
        <v>135</v>
      </c>
      <c r="B99" s="5">
        <v>2.9166666666666665</v>
      </c>
      <c r="C99" s="6">
        <v>0</v>
      </c>
      <c r="D99" s="5">
        <f t="shared" ref="D99:D104" si="12">IFERROR(C99/B99,"n/a")</f>
        <v>0</v>
      </c>
      <c r="E99" s="7"/>
      <c r="F99" s="5">
        <v>4.0833333333333339</v>
      </c>
      <c r="G99" s="6">
        <v>0</v>
      </c>
      <c r="H99" s="5">
        <f t="shared" ref="H99:H104" si="13">IFERROR(G99/F99,"n/a")</f>
        <v>0</v>
      </c>
    </row>
    <row r="100" spans="1:8" x14ac:dyDescent="0.15">
      <c r="A100" s="1" t="s">
        <v>137</v>
      </c>
      <c r="B100" s="5">
        <v>4.5</v>
      </c>
      <c r="C100" s="6">
        <v>0</v>
      </c>
      <c r="D100" s="5">
        <f t="shared" si="12"/>
        <v>0</v>
      </c>
      <c r="E100" s="7"/>
      <c r="F100" s="5">
        <v>3</v>
      </c>
      <c r="G100" s="6">
        <v>0</v>
      </c>
      <c r="H100" s="5">
        <f t="shared" si="13"/>
        <v>0</v>
      </c>
    </row>
    <row r="101" spans="1:8" x14ac:dyDescent="0.15">
      <c r="A101" s="1" t="s">
        <v>139</v>
      </c>
      <c r="B101" s="5">
        <v>0.5</v>
      </c>
      <c r="C101" s="6">
        <v>0</v>
      </c>
      <c r="D101" s="5">
        <f t="shared" si="12"/>
        <v>0</v>
      </c>
      <c r="E101" s="7"/>
      <c r="F101" s="5">
        <v>0.58333333333333337</v>
      </c>
      <c r="G101" s="6">
        <v>9</v>
      </c>
      <c r="H101" s="5">
        <f t="shared" si="13"/>
        <v>15.428571428571427</v>
      </c>
    </row>
    <row r="102" spans="1:8" x14ac:dyDescent="0.15">
      <c r="A102" s="1" t="s">
        <v>152</v>
      </c>
      <c r="B102" s="5">
        <v>1</v>
      </c>
      <c r="C102" s="6">
        <v>0</v>
      </c>
      <c r="D102" s="5">
        <f t="shared" si="12"/>
        <v>0</v>
      </c>
      <c r="E102" s="7"/>
      <c r="F102" s="5">
        <v>1.5</v>
      </c>
      <c r="G102" s="6">
        <v>36</v>
      </c>
      <c r="H102" s="5">
        <f t="shared" si="13"/>
        <v>24</v>
      </c>
    </row>
    <row r="103" spans="1:8" x14ac:dyDescent="0.15">
      <c r="A103" s="1" t="s">
        <v>154</v>
      </c>
      <c r="B103" s="5">
        <v>0.05</v>
      </c>
      <c r="C103" s="6">
        <v>0</v>
      </c>
      <c r="D103" s="5">
        <f t="shared" si="12"/>
        <v>0</v>
      </c>
      <c r="E103" s="7"/>
      <c r="F103" s="5">
        <v>0.05</v>
      </c>
      <c r="G103" s="6">
        <v>0</v>
      </c>
      <c r="H103" s="5">
        <f t="shared" si="13"/>
        <v>0</v>
      </c>
    </row>
    <row r="104" spans="1:8" x14ac:dyDescent="0.15">
      <c r="A104" s="1" t="s">
        <v>155</v>
      </c>
      <c r="B104" s="5">
        <v>15.125</v>
      </c>
      <c r="C104" s="6">
        <v>0</v>
      </c>
      <c r="D104" s="5">
        <f t="shared" si="12"/>
        <v>0</v>
      </c>
      <c r="E104" s="7"/>
      <c r="F104" s="5">
        <v>15.125</v>
      </c>
      <c r="G104" s="6">
        <v>0</v>
      </c>
      <c r="H104" s="5">
        <f t="shared" si="13"/>
        <v>0</v>
      </c>
    </row>
    <row r="105" spans="1:8" x14ac:dyDescent="0.15">
      <c r="A105" s="17" t="s">
        <v>142</v>
      </c>
      <c r="B105" s="18">
        <f>SUM(B98:B104)</f>
        <v>26.258333333333333</v>
      </c>
      <c r="C105" s="19">
        <f>SUM(C98:C104)</f>
        <v>0</v>
      </c>
      <c r="D105" s="18">
        <f>IFERROR(C105/B105,"n/a")</f>
        <v>0</v>
      </c>
      <c r="E105" s="17"/>
      <c r="F105" s="18">
        <f>SUM(F98:F104)</f>
        <v>25.841666666666669</v>
      </c>
      <c r="G105" s="19">
        <f>SUM(G98:G104)</f>
        <v>45</v>
      </c>
      <c r="H105" s="18">
        <f>IFERROR(G105/F105,"n/a")</f>
        <v>1.7413737504030957</v>
      </c>
    </row>
    <row r="106" spans="1:8" x14ac:dyDescent="0.15">
      <c r="A106" s="1"/>
      <c r="B106" s="5"/>
      <c r="C106" s="6"/>
      <c r="D106" s="5"/>
      <c r="E106" s="7"/>
      <c r="F106" s="23"/>
      <c r="G106" s="6"/>
      <c r="H106" s="5"/>
    </row>
    <row r="107" spans="1:8" x14ac:dyDescent="0.15">
      <c r="A107" s="1"/>
      <c r="B107" s="5"/>
      <c r="C107" s="6"/>
      <c r="D107" s="5"/>
      <c r="E107" s="7"/>
      <c r="F107" s="5"/>
      <c r="G107" s="6"/>
      <c r="H107" s="5"/>
    </row>
    <row r="108" spans="1:8" x14ac:dyDescent="0.15">
      <c r="A108" s="17" t="s">
        <v>145</v>
      </c>
      <c r="B108" s="36">
        <f>B105+B94+B86+B83+B80+B68+B61+B52+B42+B39</f>
        <v>1080.6196333333332</v>
      </c>
      <c r="C108" s="19">
        <f>C105+C94+C86+C83+C80+C68+C61+C52+C42+C39</f>
        <v>26041</v>
      </c>
      <c r="D108" s="18">
        <f>IFERROR(C108/B108,"n/a")</f>
        <v>24.098211060327149</v>
      </c>
      <c r="E108" s="17"/>
      <c r="F108" s="36">
        <f>F105+F94+F86+F83+F80+F68+F61+F52+F42+F39</f>
        <v>1076.4496333333332</v>
      </c>
      <c r="G108" s="19">
        <f>G105+G94+G86+G83+G80+G68+G61+G52+G42+G39</f>
        <v>24938</v>
      </c>
      <c r="H108" s="18">
        <f>IFERROR(G108/F108,"n/a")</f>
        <v>23.166899061293751</v>
      </c>
    </row>
  </sheetData>
  <sheetProtection algorithmName="SHA-512" hashValue="LwlSY9hKtrfzWJjzs0aloGe3Vjkq5rLWahwUPCSsrurFhMQQ90WaQ9zIVjonxylIpo7xDqAsmZ0ATBOlrjAwxA==" saltValue="hQcZCubXM5WCW860XWToSQ==" spinCount="100000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72:C72 A98:A100 E13:E35 E72 E98:E100 E90:E91 E103:E104 A103:A104 A90:D93 A12:A35 G103:G104 G90:G91 G98:G100 G72 G12:G35 C32:C34 C13:C30 C12:E12 C103:C104 C98:C100">
    <cfRule type="expression" dxfId="46" priority="57">
      <formula>MOD(ROW(),2)=0</formula>
    </cfRule>
  </conditionalFormatting>
  <conditionalFormatting sqref="A46:C51 E46:E51 G46:G51">
    <cfRule type="expression" dxfId="45" priority="56">
      <formula>MOD(ROW(),2)=0</formula>
    </cfRule>
  </conditionalFormatting>
  <conditionalFormatting sqref="A60:B60 E56:E60 G56:G60 A56:A59">
    <cfRule type="expression" dxfId="44" priority="55">
      <formula>MOD(ROW(),2)=0</formula>
    </cfRule>
  </conditionalFormatting>
  <conditionalFormatting sqref="A65:B67 E65:E67 G65:G67">
    <cfRule type="expression" dxfId="43" priority="54">
      <formula>MOD(ROW(),2)=0</formula>
    </cfRule>
  </conditionalFormatting>
  <conditionalFormatting sqref="A73:C79 E73:E79 G73:G79">
    <cfRule type="expression" dxfId="42" priority="53">
      <formula>MOD(ROW(),2)=0</formula>
    </cfRule>
  </conditionalFormatting>
  <conditionalFormatting sqref="E92:E93 G92:G93">
    <cfRule type="expression" dxfId="41" priority="52">
      <formula>MOD(ROW(),2)=0</formula>
    </cfRule>
  </conditionalFormatting>
  <conditionalFormatting sqref="C56:C60">
    <cfRule type="expression" dxfId="40" priority="51">
      <formula>MOD(ROW(),2)=0</formula>
    </cfRule>
  </conditionalFormatting>
  <conditionalFormatting sqref="C65:C66">
    <cfRule type="expression" dxfId="39" priority="50">
      <formula>MOD(ROW(),2)=0</formula>
    </cfRule>
  </conditionalFormatting>
  <conditionalFormatting sqref="D46:D51">
    <cfRule type="expression" dxfId="38" priority="49">
      <formula>MOD(ROW(),2)=0</formula>
    </cfRule>
  </conditionalFormatting>
  <conditionalFormatting sqref="D56:D60">
    <cfRule type="expression" dxfId="37" priority="48">
      <formula>MOD(ROW(),2)=0</formula>
    </cfRule>
  </conditionalFormatting>
  <conditionalFormatting sqref="D65:D67">
    <cfRule type="expression" dxfId="36" priority="47">
      <formula>MOD(ROW(),2)=0</formula>
    </cfRule>
  </conditionalFormatting>
  <conditionalFormatting sqref="D98:D104">
    <cfRule type="expression" dxfId="35" priority="45">
      <formula>MOD(ROW(),2)=0</formula>
    </cfRule>
  </conditionalFormatting>
  <conditionalFormatting sqref="D72:D79">
    <cfRule type="expression" dxfId="34" priority="46">
      <formula>MOD(ROW(),2)=0</formula>
    </cfRule>
  </conditionalFormatting>
  <conditionalFormatting sqref="E101:E102 A101:A102 G101:G102 C101:C102">
    <cfRule type="expression" dxfId="33" priority="44">
      <formula>MOD(ROW(),2)=0</formula>
    </cfRule>
  </conditionalFormatting>
  <conditionalFormatting sqref="D13:D35 D37">
    <cfRule type="expression" dxfId="32" priority="43">
      <formula>MOD(ROW(),2)=0</formula>
    </cfRule>
  </conditionalFormatting>
  <conditionalFormatting sqref="H12 H90:H93">
    <cfRule type="expression" dxfId="31" priority="42">
      <formula>MOD(ROW(),2)=0</formula>
    </cfRule>
  </conditionalFormatting>
  <conditionalFormatting sqref="H46:H51">
    <cfRule type="expression" dxfId="30" priority="41">
      <formula>MOD(ROW(),2)=0</formula>
    </cfRule>
  </conditionalFormatting>
  <conditionalFormatting sqref="H56:H60">
    <cfRule type="expression" dxfId="29" priority="40">
      <formula>MOD(ROW(),2)=0</formula>
    </cfRule>
  </conditionalFormatting>
  <conditionalFormatting sqref="H65:H67">
    <cfRule type="expression" dxfId="28" priority="39">
      <formula>MOD(ROW(),2)=0</formula>
    </cfRule>
  </conditionalFormatting>
  <conditionalFormatting sqref="H98:H104">
    <cfRule type="expression" dxfId="27" priority="37">
      <formula>MOD(ROW(),2)=0</formula>
    </cfRule>
  </conditionalFormatting>
  <conditionalFormatting sqref="H72:H79">
    <cfRule type="expression" dxfId="26" priority="38">
      <formula>MOD(ROW(),2)=0</formula>
    </cfRule>
  </conditionalFormatting>
  <conditionalFormatting sqref="H13:H35 H37">
    <cfRule type="expression" dxfId="25" priority="36">
      <formula>MOD(ROW(),2)=0</formula>
    </cfRule>
  </conditionalFormatting>
  <conditionalFormatting sqref="C31">
    <cfRule type="expression" dxfId="24" priority="34">
      <formula>MOD(ROW(),2)=0</formula>
    </cfRule>
  </conditionalFormatting>
  <conditionalFormatting sqref="C35">
    <cfRule type="expression" dxfId="23" priority="33">
      <formula>MOD(ROW(),2)=0</formula>
    </cfRule>
  </conditionalFormatting>
  <conditionalFormatting sqref="A36:C36 E36 G36">
    <cfRule type="expression" dxfId="22" priority="32">
      <formula>MOD(ROW(),2)=0</formula>
    </cfRule>
  </conditionalFormatting>
  <conditionalFormatting sqref="D36">
    <cfRule type="expression" dxfId="21" priority="31">
      <formula>MOD(ROW(),2)=0</formula>
    </cfRule>
  </conditionalFormatting>
  <conditionalFormatting sqref="H36">
    <cfRule type="expression" dxfId="20" priority="30">
      <formula>MOD(ROW(),2)=0</formula>
    </cfRule>
  </conditionalFormatting>
  <conditionalFormatting sqref="E38 A38 G38 C38">
    <cfRule type="expression" dxfId="19" priority="29">
      <formula>MOD(ROW(),2)=0</formula>
    </cfRule>
  </conditionalFormatting>
  <conditionalFormatting sqref="D38">
    <cfRule type="expression" dxfId="18" priority="28">
      <formula>MOD(ROW(),2)=0</formula>
    </cfRule>
  </conditionalFormatting>
  <conditionalFormatting sqref="H38">
    <cfRule type="expression" dxfId="17" priority="27">
      <formula>MOD(ROW(),2)=0</formula>
    </cfRule>
  </conditionalFormatting>
  <conditionalFormatting sqref="G37">
    <cfRule type="expression" dxfId="16" priority="26">
      <formula>MOD(ROW(),2)=0</formula>
    </cfRule>
  </conditionalFormatting>
  <conditionalFormatting sqref="F12:F35 F72 F98:F100 F90:F91 F103:F104">
    <cfRule type="expression" dxfId="15" priority="16">
      <formula>MOD(ROW(),2)=0</formula>
    </cfRule>
  </conditionalFormatting>
  <conditionalFormatting sqref="F46:F51">
    <cfRule type="expression" dxfId="14" priority="15">
      <formula>MOD(ROW(),2)=0</formula>
    </cfRule>
  </conditionalFormatting>
  <conditionalFormatting sqref="F56:F60">
    <cfRule type="expression" dxfId="13" priority="14">
      <formula>MOD(ROW(),2)=0</formula>
    </cfRule>
  </conditionalFormatting>
  <conditionalFormatting sqref="F65:F67">
    <cfRule type="expression" dxfId="12" priority="13">
      <formula>MOD(ROW(),2)=0</formula>
    </cfRule>
  </conditionalFormatting>
  <conditionalFormatting sqref="F73:F79">
    <cfRule type="expression" dxfId="11" priority="12">
      <formula>MOD(ROW(),2)=0</formula>
    </cfRule>
  </conditionalFormatting>
  <conditionalFormatting sqref="F92:F93">
    <cfRule type="expression" dxfId="10" priority="11">
      <formula>MOD(ROW(),2)=0</formula>
    </cfRule>
  </conditionalFormatting>
  <conditionalFormatting sqref="F101:F102">
    <cfRule type="expression" dxfId="9" priority="10">
      <formula>MOD(ROW(),2)=0</formula>
    </cfRule>
  </conditionalFormatting>
  <conditionalFormatting sqref="F38">
    <cfRule type="expression" dxfId="8" priority="9">
      <formula>MOD(ROW(),2)=0</formula>
    </cfRule>
  </conditionalFormatting>
  <conditionalFormatting sqref="F36">
    <cfRule type="expression" dxfId="7" priority="8">
      <formula>MOD(ROW(),2)=0</formula>
    </cfRule>
  </conditionalFormatting>
  <conditionalFormatting sqref="C67">
    <cfRule type="expression" dxfId="6" priority="7">
      <formula>MOD(ROW(),2)=0</formula>
    </cfRule>
  </conditionalFormatting>
  <conditionalFormatting sqref="B12:B35">
    <cfRule type="expression" dxfId="5" priority="6">
      <formula>MOD(ROW(),2)=0</formula>
    </cfRule>
  </conditionalFormatting>
  <conditionalFormatting sqref="B38">
    <cfRule type="expression" dxfId="4" priority="5">
      <formula>MOD(ROW(),2)=0</formula>
    </cfRule>
  </conditionalFormatting>
  <conditionalFormatting sqref="B56:B59">
    <cfRule type="expression" dxfId="3" priority="4">
      <formula>MOD(ROW(),2)=0</formula>
    </cfRule>
  </conditionalFormatting>
  <conditionalFormatting sqref="B59">
    <cfRule type="expression" dxfId="2" priority="3">
      <formula>MOD(ROW(),2)=0</formula>
    </cfRule>
  </conditionalFormatting>
  <conditionalFormatting sqref="B98:B100 B103:B104">
    <cfRule type="expression" dxfId="1" priority="2">
      <formula>MOD(ROW(),2)=0</formula>
    </cfRule>
  </conditionalFormatting>
  <conditionalFormatting sqref="B101:B102">
    <cfRule type="expression" dxfId="0" priority="1">
      <formula>MOD(ROW(),2)=0</formula>
    </cfRule>
  </conditionalFormatting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SCH per FTE</vt:lpstr>
      <vt:lpstr>Ugrad SCH per FTE</vt:lpstr>
      <vt:lpstr>GRAD SCH per FTE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Harrington</dc:creator>
  <cp:lastModifiedBy>Ed Stuart</cp:lastModifiedBy>
  <cp:lastPrinted>2017-05-11T14:49:28Z</cp:lastPrinted>
  <dcterms:created xsi:type="dcterms:W3CDTF">2016-06-20T18:50:01Z</dcterms:created>
  <dcterms:modified xsi:type="dcterms:W3CDTF">2018-06-19T20:00:09Z</dcterms:modified>
</cp:coreProperties>
</file>