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660" windowWidth="15180" windowHeight="8250" tabRatio="538" activeTab="0"/>
  </bookViews>
  <sheets>
    <sheet name="ALL SCHOOLS-COLLEGES" sheetId="1" r:id="rId1"/>
    <sheet name="ALL SCHOOLS BY DEPARTMENTS" sheetId="2" r:id="rId2"/>
  </sheets>
  <definedNames>
    <definedName name="_xlnm.Print_Area" localSheetId="1">'ALL SCHOOLS BY DEPARTMENTS'!$A$1:$AV$138</definedName>
    <definedName name="_xlnm.Print_Titles" localSheetId="1">'ALL SCHOOLS BY DEPARTMENTS'!$A:$C,'ALL SCHOOLS BY DEPARTMENTS'!$1:$7</definedName>
    <definedName name="_xlnm.Print_Titles" localSheetId="0">'ALL SCHOOLS-COLLEGES'!$A:$C</definedName>
  </definedNames>
  <calcPr fullCalcOnLoad="1"/>
</workbook>
</file>

<file path=xl/sharedStrings.xml><?xml version="1.0" encoding="utf-8"?>
<sst xmlns="http://schemas.openxmlformats.org/spreadsheetml/2006/main" count="205" uniqueCount="144">
  <si>
    <t>THE UNIVERSITY OF MISSISSIPPI</t>
  </si>
  <si>
    <t>FULL-TIME INSTRUCTIONAL FACULTY CHARACTERISTICS --DEMOGRAPHIC INFORMATION</t>
  </si>
  <si>
    <t>LIBERAL ARTS</t>
  </si>
  <si>
    <t>TOTALS</t>
  </si>
  <si>
    <t>BUSINESS</t>
  </si>
  <si>
    <t>EDUCATION</t>
  </si>
  <si>
    <t>ENGINEERING</t>
  </si>
  <si>
    <t>LAW SCHOOL</t>
  </si>
  <si>
    <t>PHARMACY</t>
  </si>
  <si>
    <t>ACCOUNTANCY</t>
  </si>
  <si>
    <t>APPLIED SCIENCES</t>
  </si>
  <si>
    <t>OTHER INSTRUCTIONAL</t>
  </si>
  <si>
    <t>UNIVERSITY TOTALS</t>
  </si>
  <si>
    <t>Total</t>
  </si>
  <si>
    <t>Faculty</t>
  </si>
  <si>
    <t>Gender</t>
  </si>
  <si>
    <t>Female</t>
  </si>
  <si>
    <t>Male</t>
  </si>
  <si>
    <t>Highest Degree</t>
  </si>
  <si>
    <t>Doctor</t>
  </si>
  <si>
    <t>1st Prof</t>
  </si>
  <si>
    <t>Mast</t>
  </si>
  <si>
    <t>Bach</t>
  </si>
  <si>
    <t>20-29</t>
  </si>
  <si>
    <t>30-39</t>
  </si>
  <si>
    <t>40-49</t>
  </si>
  <si>
    <t>50-59</t>
  </si>
  <si>
    <t>60+</t>
  </si>
  <si>
    <t>Ethnic Group</t>
  </si>
  <si>
    <t>Am Ind</t>
  </si>
  <si>
    <t>Asian</t>
  </si>
  <si>
    <t>Black</t>
  </si>
  <si>
    <t>Hisp</t>
  </si>
  <si>
    <t>White</t>
  </si>
  <si>
    <t>REPORT INCLUDES ALL FULL-TIME INSTRUCTIONAL FACULTY</t>
  </si>
  <si>
    <t>CRITERIA WAS CHANGED IN 2008 TO MATCH IPEDS REPORTING</t>
  </si>
  <si>
    <t>African-Amer Studies</t>
  </si>
  <si>
    <t>Art</t>
  </si>
  <si>
    <t>Biology</t>
  </si>
  <si>
    <t>Chemistry</t>
  </si>
  <si>
    <t>Classics</t>
  </si>
  <si>
    <t>Economics</t>
  </si>
  <si>
    <t>English</t>
  </si>
  <si>
    <t>History</t>
  </si>
  <si>
    <t>Mathematics</t>
  </si>
  <si>
    <t>Modern Languages</t>
  </si>
  <si>
    <t>Music</t>
  </si>
  <si>
    <t>Philosophy/Religion</t>
  </si>
  <si>
    <t>Physics/Astronomy</t>
  </si>
  <si>
    <t>Political Science</t>
  </si>
  <si>
    <t>Psychology</t>
  </si>
  <si>
    <t>Public Policy Leadership</t>
  </si>
  <si>
    <t>Theatre Arts</t>
  </si>
  <si>
    <t>Management</t>
  </si>
  <si>
    <t>Marketing</t>
  </si>
  <si>
    <t>MIS/POM</t>
  </si>
  <si>
    <t>Chemical Engineering</t>
  </si>
  <si>
    <t>Civil Engineering</t>
  </si>
  <si>
    <t>Electrical Engineering</t>
  </si>
  <si>
    <t>Pharmaceutics</t>
  </si>
  <si>
    <t>Pharmacognosy</t>
  </si>
  <si>
    <t>Pharmacology</t>
  </si>
  <si>
    <t>Pharmacy Admin</t>
  </si>
  <si>
    <t>Pharmacy Practice</t>
  </si>
  <si>
    <t>Health/Exer Sci/Rec Mgmt</t>
  </si>
  <si>
    <t>Legal Studies</t>
  </si>
  <si>
    <t>Social Work</t>
  </si>
  <si>
    <t>Developmental Studies</t>
  </si>
  <si>
    <t>Speech</t>
  </si>
  <si>
    <t>Contract</t>
  </si>
  <si>
    <t>9 Mo</t>
  </si>
  <si>
    <t>12 Mo</t>
  </si>
  <si>
    <t>Academic Rank</t>
  </si>
  <si>
    <t>Lecturer</t>
  </si>
  <si>
    <t>Instructor</t>
  </si>
  <si>
    <t xml:space="preserve">Assistant </t>
  </si>
  <si>
    <t>Associate</t>
  </si>
  <si>
    <t>Professor</t>
  </si>
  <si>
    <t>Tenured</t>
  </si>
  <si>
    <t>Eligible</t>
  </si>
  <si>
    <t>No Ten</t>
  </si>
  <si>
    <t>Tenure Status</t>
  </si>
  <si>
    <t>Faculty Eligible for Tenure Only</t>
  </si>
  <si>
    <t>Current Year of Service</t>
  </si>
  <si>
    <t>7+</t>
  </si>
  <si>
    <t>6th</t>
  </si>
  <si>
    <t>5th</t>
  </si>
  <si>
    <t>4th</t>
  </si>
  <si>
    <t>3rd</t>
  </si>
  <si>
    <t>2nd</t>
  </si>
  <si>
    <t>1st</t>
  </si>
  <si>
    <t>SCHOOL/COLLEGE</t>
  </si>
  <si>
    <t>Departments</t>
  </si>
  <si>
    <t>Dean of Liberal Arts</t>
  </si>
  <si>
    <t>Dean of Business</t>
  </si>
  <si>
    <t>Dean of Education</t>
  </si>
  <si>
    <t>Dean of Engineering</t>
  </si>
  <si>
    <t>Dean of Law</t>
  </si>
  <si>
    <t>Dean of Pharmacy</t>
  </si>
  <si>
    <t>Dean of Accountancy</t>
  </si>
  <si>
    <t>Center for Natural Products</t>
  </si>
  <si>
    <t>Finance</t>
  </si>
  <si>
    <t>Computational Hydroscience</t>
  </si>
  <si>
    <t>&lt;9 Mo</t>
  </si>
  <si>
    <t>Sociology/Anthropology</t>
  </si>
  <si>
    <t>Medicinal Chemistry</t>
  </si>
  <si>
    <t>FULL-TIME INSTRUCTIONAL FACULTY CHARACTERISTICS -- CONTRACT STATUS SUMMARY</t>
  </si>
  <si>
    <t>ORSP</t>
  </si>
  <si>
    <t>PERCENTAGES*</t>
  </si>
  <si>
    <t>*PERCENTAGES UNDER THE TOTAL FACULTY COLUMN REFLECT PERCENTAGE OF UNIVERSITY TOTALS</t>
  </si>
  <si>
    <t>Geology &amp; Geological Engr</t>
  </si>
  <si>
    <t>Mechanical Engineering</t>
  </si>
  <si>
    <t>JOURNALISM</t>
  </si>
  <si>
    <t>Center for Writing and Rhet</t>
  </si>
  <si>
    <t>Law Instruction</t>
  </si>
  <si>
    <t>Law Library</t>
  </si>
  <si>
    <t>Honors College</t>
  </si>
  <si>
    <t>Age Group</t>
  </si>
  <si>
    <t>McLean Institute</t>
  </si>
  <si>
    <t>Isom Center for Women Studies</t>
  </si>
  <si>
    <t>Dean of Graduate School</t>
  </si>
  <si>
    <t>Center for Southern Culture</t>
  </si>
  <si>
    <t>Teacher Education</t>
  </si>
  <si>
    <t>Ctr for Manufacturing Excellence</t>
  </si>
  <si>
    <t>Ctr for Population Studies</t>
  </si>
  <si>
    <t xml:space="preserve">Computer Science </t>
  </si>
  <si>
    <t>Communication Sciences/Disorders</t>
  </si>
  <si>
    <t>Ctr for Edu Research &amp; Evaluation</t>
  </si>
  <si>
    <t>MS Mineral Resource Institute</t>
  </si>
  <si>
    <t>Leadership/Ed Counseling</t>
  </si>
  <si>
    <t>Research Institute for Pharm Sciences</t>
  </si>
  <si>
    <t>Accountancy Instruction</t>
  </si>
  <si>
    <t>Nutriton &amp; Hospit Mgmt</t>
  </si>
  <si>
    <t>AS OF NOVEMBER 2013</t>
  </si>
  <si>
    <t>Dean of Applied Science</t>
  </si>
  <si>
    <t>Intensive English</t>
  </si>
  <si>
    <t>Student Success</t>
  </si>
  <si>
    <t>Office of Global Engagement</t>
  </si>
  <si>
    <t>NRA</t>
  </si>
  <si>
    <t>2 or More</t>
  </si>
  <si>
    <t>Native HI</t>
  </si>
  <si>
    <t>Integrated Marketing &amp; Comm</t>
  </si>
  <si>
    <t>Journalism Instruction</t>
  </si>
  <si>
    <t>Dean of Journalism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</si>
</sst>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9"/>
      <name val="Calibri"/>
      <family val="2"/>
    </font>
    <font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sz val="14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4"/>
      <color theme="0"/>
      <name val="Calibri"/>
      <family val="2"/>
    </font>
    <font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u val="single"/>
      <sz val="14"/>
      <color theme="1"/>
      <name val="Calibri"/>
      <family val="2"/>
    </font>
    <font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9" fontId="44" fillId="0" borderId="0" xfId="57" applyFont="1" applyAlignment="1">
      <alignment horizontal="center"/>
    </xf>
    <xf numFmtId="0" fontId="47" fillId="0" borderId="0" xfId="0" applyFont="1" applyBorder="1" applyAlignment="1">
      <alignment horizontal="center"/>
    </xf>
    <xf numFmtId="9" fontId="44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9" fillId="33" borderId="0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9" fontId="44" fillId="0" borderId="0" xfId="0" applyNumberFormat="1" applyFont="1" applyBorder="1" applyAlignment="1">
      <alignment horizontal="center"/>
    </xf>
    <xf numFmtId="9" fontId="45" fillId="33" borderId="10" xfId="57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9" fontId="47" fillId="0" borderId="0" xfId="57" applyFont="1" applyAlignment="1">
      <alignment horizontal="center"/>
    </xf>
    <xf numFmtId="164" fontId="44" fillId="0" borderId="0" xfId="57" applyNumberFormat="1" applyFont="1" applyBorder="1" applyAlignment="1">
      <alignment horizontal="center"/>
    </xf>
    <xf numFmtId="164" fontId="44" fillId="0" borderId="0" xfId="57" applyNumberFormat="1" applyFont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1" fontId="44" fillId="34" borderId="10" xfId="0" applyNumberFormat="1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13" xfId="0" applyNumberFormat="1" applyFont="1" applyFill="1" applyBorder="1" applyAlignment="1">
      <alignment horizontal="center"/>
    </xf>
    <xf numFmtId="0" fontId="44" fillId="34" borderId="0" xfId="0" applyNumberFormat="1" applyFont="1" applyFill="1" applyBorder="1" applyAlignment="1">
      <alignment horizontal="center"/>
    </xf>
    <xf numFmtId="0" fontId="44" fillId="34" borderId="14" xfId="0" applyNumberFormat="1" applyFont="1" applyFill="1" applyBorder="1" applyAlignment="1">
      <alignment horizontal="center"/>
    </xf>
    <xf numFmtId="1" fontId="44" fillId="34" borderId="13" xfId="0" applyNumberFormat="1" applyFont="1" applyFill="1" applyBorder="1" applyAlignment="1">
      <alignment horizontal="center"/>
    </xf>
    <xf numFmtId="1" fontId="44" fillId="34" borderId="14" xfId="0" applyNumberFormat="1" applyFont="1" applyFill="1" applyBorder="1" applyAlignment="1">
      <alignment horizontal="center"/>
    </xf>
    <xf numFmtId="1" fontId="44" fillId="34" borderId="0" xfId="0" applyNumberFormat="1" applyFont="1" applyFill="1" applyBorder="1" applyAlignment="1">
      <alignment horizontal="center"/>
    </xf>
    <xf numFmtId="0" fontId="47" fillId="34" borderId="1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9" fontId="47" fillId="34" borderId="10" xfId="57" applyFont="1" applyFill="1" applyBorder="1" applyAlignment="1">
      <alignment horizontal="center"/>
    </xf>
    <xf numFmtId="9" fontId="47" fillId="34" borderId="13" xfId="57" applyFont="1" applyFill="1" applyBorder="1" applyAlignment="1">
      <alignment horizontal="center"/>
    </xf>
    <xf numFmtId="9" fontId="47" fillId="34" borderId="14" xfId="57" applyFont="1" applyFill="1" applyBorder="1" applyAlignment="1">
      <alignment horizontal="center"/>
    </xf>
    <xf numFmtId="9" fontId="47" fillId="34" borderId="0" xfId="57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7" fillId="34" borderId="0" xfId="0" applyFont="1" applyFill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1" fillId="34" borderId="15" xfId="0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/>
    </xf>
    <xf numFmtId="0" fontId="45" fillId="34" borderId="0" xfId="0" applyFont="1" applyFill="1" applyBorder="1" applyAlignment="1">
      <alignment/>
    </xf>
    <xf numFmtId="0" fontId="44" fillId="34" borderId="12" xfId="0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0" fontId="44" fillId="34" borderId="20" xfId="0" applyFont="1" applyFill="1" applyBorder="1" applyAlignment="1">
      <alignment horizontal="center"/>
    </xf>
    <xf numFmtId="0" fontId="46" fillId="34" borderId="13" xfId="0" applyNumberFormat="1" applyFont="1" applyFill="1" applyBorder="1" applyAlignment="1">
      <alignment horizontal="center"/>
    </xf>
    <xf numFmtId="9" fontId="44" fillId="34" borderId="10" xfId="57" applyFont="1" applyFill="1" applyBorder="1" applyAlignment="1">
      <alignment horizontal="center"/>
    </xf>
    <xf numFmtId="9" fontId="44" fillId="34" borderId="13" xfId="57" applyFont="1" applyFill="1" applyBorder="1" applyAlignment="1">
      <alignment horizontal="center"/>
    </xf>
    <xf numFmtId="9" fontId="44" fillId="34" borderId="14" xfId="57" applyFont="1" applyFill="1" applyBorder="1" applyAlignment="1">
      <alignment horizontal="center"/>
    </xf>
    <xf numFmtId="9" fontId="44" fillId="34" borderId="0" xfId="57" applyFont="1" applyFill="1" applyBorder="1" applyAlignment="1">
      <alignment horizontal="center"/>
    </xf>
    <xf numFmtId="9" fontId="44" fillId="34" borderId="18" xfId="0" applyNumberFormat="1" applyFont="1" applyFill="1" applyBorder="1" applyAlignment="1">
      <alignment horizontal="center"/>
    </xf>
    <xf numFmtId="9" fontId="44" fillId="34" borderId="20" xfId="0" applyNumberFormat="1" applyFont="1" applyFill="1" applyBorder="1" applyAlignment="1">
      <alignment horizontal="center"/>
    </xf>
    <xf numFmtId="2" fontId="44" fillId="34" borderId="18" xfId="0" applyNumberFormat="1" applyFont="1" applyFill="1" applyBorder="1" applyAlignment="1">
      <alignment horizontal="center"/>
    </xf>
    <xf numFmtId="0" fontId="44" fillId="34" borderId="0" xfId="0" applyFont="1" applyFill="1" applyAlignment="1">
      <alignment horizontal="left"/>
    </xf>
    <xf numFmtId="9" fontId="44" fillId="34" borderId="0" xfId="0" applyNumberFormat="1" applyFont="1" applyFill="1" applyBorder="1" applyAlignment="1">
      <alignment horizontal="center"/>
    </xf>
    <xf numFmtId="2" fontId="44" fillId="34" borderId="0" xfId="0" applyNumberFormat="1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4" fillId="34" borderId="12" xfId="0" applyFont="1" applyFill="1" applyBorder="1" applyAlignment="1">
      <alignment/>
    </xf>
    <xf numFmtId="0" fontId="44" fillId="34" borderId="0" xfId="0" applyFont="1" applyFill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9" fontId="44" fillId="34" borderId="0" xfId="57" applyFont="1" applyFill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9" fontId="47" fillId="34" borderId="0" xfId="57" applyFont="1" applyFill="1" applyAlignment="1">
      <alignment horizontal="center"/>
    </xf>
    <xf numFmtId="9" fontId="44" fillId="34" borderId="0" xfId="0" applyNumberFormat="1" applyFont="1" applyFill="1" applyAlignment="1">
      <alignment horizontal="center"/>
    </xf>
    <xf numFmtId="0" fontId="45" fillId="34" borderId="0" xfId="0" applyFont="1" applyFill="1" applyBorder="1" applyAlignment="1">
      <alignment horizontal="center"/>
    </xf>
    <xf numFmtId="9" fontId="44" fillId="34" borderId="12" xfId="57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4" fillId="34" borderId="20" xfId="0" applyFon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4" borderId="19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2"/>
  <sheetViews>
    <sheetView tabSelected="1" zoomScale="70" zoomScaleNormal="70" zoomScaleSheetLayoutView="100" zoomScalePageLayoutView="0" workbookViewId="0" topLeftCell="A1">
      <selection activeCell="K16" sqref="K16"/>
    </sheetView>
  </sheetViews>
  <sheetFormatPr defaultColWidth="9.140625" defaultRowHeight="15"/>
  <cols>
    <col min="1" max="1" width="28.57421875" style="1" bestFit="1" customWidth="1"/>
    <col min="2" max="2" width="1.28515625" style="1" customWidth="1"/>
    <col min="3" max="3" width="9.140625" style="1" customWidth="1"/>
    <col min="4" max="4" width="1.28515625" style="1" customWidth="1"/>
    <col min="5" max="6" width="9.140625" style="1" customWidth="1"/>
    <col min="7" max="7" width="1.28515625" style="1" customWidth="1"/>
    <col min="8" max="11" width="9.140625" style="1" customWidth="1"/>
    <col min="12" max="12" width="1.28515625" style="1" customWidth="1"/>
    <col min="13" max="17" width="9.140625" style="1" customWidth="1"/>
    <col min="18" max="18" width="1.28515625" style="1" customWidth="1"/>
    <col min="19" max="23" width="9.140625" style="1" customWidth="1"/>
    <col min="24" max="24" width="12.421875" style="1" customWidth="1"/>
    <col min="25" max="25" width="9.140625" style="1" customWidth="1"/>
    <col min="26" max="26" width="12.00390625" style="1" bestFit="1" customWidth="1"/>
    <col min="27" max="27" width="1.28515625" style="1" customWidth="1"/>
    <col min="28" max="30" width="9.140625" style="1" customWidth="1"/>
    <col min="31" max="31" width="1.28515625" style="1" customWidth="1"/>
    <col min="32" max="32" width="10.421875" style="1" bestFit="1" customWidth="1"/>
    <col min="33" max="33" width="12.57421875" style="1" bestFit="1" customWidth="1"/>
    <col min="34" max="34" width="12.421875" style="1" bestFit="1" customWidth="1"/>
    <col min="35" max="36" width="12.140625" style="1" bestFit="1" customWidth="1"/>
    <col min="37" max="37" width="1.28515625" style="1" customWidth="1"/>
    <col min="38" max="38" width="10.421875" style="1" bestFit="1" customWidth="1"/>
    <col min="39" max="40" width="9.140625" style="1" customWidth="1"/>
    <col min="41" max="41" width="1.28515625" style="1" customWidth="1"/>
    <col min="42" max="48" width="7.140625" style="1" customWidth="1"/>
    <col min="49" max="16384" width="9.140625" style="1" customWidth="1"/>
  </cols>
  <sheetData>
    <row r="1" spans="1:48" s="10" customFormat="1" ht="21">
      <c r="A1" s="11"/>
      <c r="B1" s="11"/>
      <c r="C1" s="11"/>
      <c r="D1" s="98" t="str">
        <f>'ALL SCHOOLS BY DEPARTMENTS'!D1</f>
        <v>THE UNIVERSITY OF MISSISSIPPI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 t="str">
        <f>'ALL SCHOOLS BY DEPARTMENTS'!AA1</f>
        <v>THE UNIVERSITY OF MISSISSIPPI</v>
      </c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</row>
    <row r="2" spans="1:48" s="10" customFormat="1" ht="21">
      <c r="A2" s="11"/>
      <c r="B2" s="11"/>
      <c r="C2" s="11"/>
      <c r="D2" s="98" t="str">
        <f>'ALL SCHOOLS BY DEPARTMENTS'!D2</f>
        <v>FULL-TIME INSTRUCTIONAL FACULTY CHARACTERISTICS --DEMOGRAPHIC INFORMATION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 t="str">
        <f>'ALL SCHOOLS BY DEPARTMENTS'!AA2</f>
        <v>FULL-TIME INSTRUCTIONAL FACULTY CHARACTERISTICS -- CONTRACT STATUS SUMMARY</v>
      </c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</row>
    <row r="3" spans="1:48" s="10" customFormat="1" ht="21">
      <c r="A3" s="11"/>
      <c r="B3" s="11"/>
      <c r="C3" s="11"/>
      <c r="D3" s="98" t="str">
        <f>'ALL SCHOOLS BY DEPARTMENTS'!D3</f>
        <v>AS OF NOVEMBER 2013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 t="str">
        <f>'ALL SCHOOLS BY DEPARTMENTS'!AA3</f>
        <v>AS OF NOVEMBER 2013</v>
      </c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</row>
    <row r="4" spans="1:48" ht="23.25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</row>
    <row r="5" spans="1:48" ht="18.75">
      <c r="A5" s="96"/>
      <c r="B5" s="34"/>
      <c r="C5" s="105" t="str">
        <f>'ALL SCHOOLS BY DEPARTMENTS'!C5</f>
        <v>Total</v>
      </c>
      <c r="D5" s="34"/>
      <c r="E5" s="99" t="str">
        <f>'ALL SCHOOLS BY DEPARTMENTS'!E5</f>
        <v>Gender</v>
      </c>
      <c r="F5" s="101"/>
      <c r="G5" s="34"/>
      <c r="H5" s="99" t="str">
        <f>'ALL SCHOOLS BY DEPARTMENTS'!H5</f>
        <v>Highest Degree</v>
      </c>
      <c r="I5" s="100"/>
      <c r="J5" s="100"/>
      <c r="K5" s="101"/>
      <c r="L5" s="34"/>
      <c r="M5" s="99" t="str">
        <f>'ALL SCHOOLS BY DEPARTMENTS'!M5</f>
        <v>Age Group</v>
      </c>
      <c r="N5" s="100"/>
      <c r="O5" s="100"/>
      <c r="P5" s="100"/>
      <c r="Q5" s="101"/>
      <c r="R5" s="34"/>
      <c r="S5" s="99" t="str">
        <f>'ALL SCHOOLS BY DEPARTMENTS'!S5</f>
        <v>Ethnic Group</v>
      </c>
      <c r="T5" s="100"/>
      <c r="U5" s="100"/>
      <c r="V5" s="100"/>
      <c r="W5" s="100"/>
      <c r="X5" s="100"/>
      <c r="Y5" s="100"/>
      <c r="Z5" s="101"/>
      <c r="AA5" s="82"/>
      <c r="AB5" s="99" t="str">
        <f>'ALL SCHOOLS BY DEPARTMENTS'!AB5</f>
        <v>Contract</v>
      </c>
      <c r="AC5" s="100"/>
      <c r="AD5" s="101"/>
      <c r="AE5" s="82"/>
      <c r="AF5" s="99" t="str">
        <f>'ALL SCHOOLS BY DEPARTMENTS'!AF5</f>
        <v>Academic Rank</v>
      </c>
      <c r="AG5" s="100"/>
      <c r="AH5" s="100"/>
      <c r="AI5" s="100"/>
      <c r="AJ5" s="101"/>
      <c r="AK5" s="82"/>
      <c r="AL5" s="99" t="str">
        <f>'ALL SCHOOLS BY DEPARTMENTS'!AL5</f>
        <v>Tenure Status</v>
      </c>
      <c r="AM5" s="100"/>
      <c r="AN5" s="101"/>
      <c r="AO5" s="82"/>
      <c r="AP5" s="99" t="str">
        <f>'ALL SCHOOLS BY DEPARTMENTS'!AP5</f>
        <v>Faculty Eligible for Tenure Only</v>
      </c>
      <c r="AQ5" s="100"/>
      <c r="AR5" s="100"/>
      <c r="AS5" s="100"/>
      <c r="AT5" s="100"/>
      <c r="AU5" s="100"/>
      <c r="AV5" s="101"/>
    </row>
    <row r="6" spans="1:48" ht="19.5" thickBot="1">
      <c r="A6" s="34"/>
      <c r="B6" s="34"/>
      <c r="C6" s="106"/>
      <c r="D6" s="34"/>
      <c r="E6" s="102"/>
      <c r="F6" s="104"/>
      <c r="G6" s="34"/>
      <c r="H6" s="102"/>
      <c r="I6" s="103"/>
      <c r="J6" s="103"/>
      <c r="K6" s="104"/>
      <c r="L6" s="34"/>
      <c r="M6" s="102"/>
      <c r="N6" s="103"/>
      <c r="O6" s="103"/>
      <c r="P6" s="103"/>
      <c r="Q6" s="104"/>
      <c r="R6" s="34"/>
      <c r="S6" s="102"/>
      <c r="T6" s="103"/>
      <c r="U6" s="103"/>
      <c r="V6" s="103"/>
      <c r="W6" s="103"/>
      <c r="X6" s="103"/>
      <c r="Y6" s="103"/>
      <c r="Z6" s="104"/>
      <c r="AA6" s="82"/>
      <c r="AB6" s="102"/>
      <c r="AC6" s="103"/>
      <c r="AD6" s="104"/>
      <c r="AE6" s="82"/>
      <c r="AF6" s="102"/>
      <c r="AG6" s="103"/>
      <c r="AH6" s="103"/>
      <c r="AI6" s="103"/>
      <c r="AJ6" s="104"/>
      <c r="AK6" s="82"/>
      <c r="AL6" s="102"/>
      <c r="AM6" s="103"/>
      <c r="AN6" s="104"/>
      <c r="AO6" s="82"/>
      <c r="AP6" s="102" t="str">
        <f>'ALL SCHOOLS BY DEPARTMENTS'!AP6</f>
        <v>Current Year of Service</v>
      </c>
      <c r="AQ6" s="103"/>
      <c r="AR6" s="103"/>
      <c r="AS6" s="103"/>
      <c r="AT6" s="103"/>
      <c r="AU6" s="103"/>
      <c r="AV6" s="104"/>
    </row>
    <row r="7" spans="1:48" s="5" customFormat="1" ht="19.5" thickBot="1">
      <c r="A7" s="79"/>
      <c r="B7" s="79"/>
      <c r="C7" s="83" t="str">
        <f>'ALL SCHOOLS BY DEPARTMENTS'!C7</f>
        <v>Faculty</v>
      </c>
      <c r="D7" s="79"/>
      <c r="E7" s="84" t="str">
        <f>'ALL SCHOOLS BY DEPARTMENTS'!E7</f>
        <v>Female</v>
      </c>
      <c r="F7" s="85" t="str">
        <f>'ALL SCHOOLS BY DEPARTMENTS'!F7</f>
        <v>Male</v>
      </c>
      <c r="G7" s="79"/>
      <c r="H7" s="84" t="str">
        <f>'ALL SCHOOLS BY DEPARTMENTS'!H7</f>
        <v>Doctor</v>
      </c>
      <c r="I7" s="79" t="str">
        <f>'ALL SCHOOLS BY DEPARTMENTS'!I7</f>
        <v>1st Prof</v>
      </c>
      <c r="J7" s="79" t="str">
        <f>'ALL SCHOOLS BY DEPARTMENTS'!J7</f>
        <v>Mast</v>
      </c>
      <c r="K7" s="85" t="str">
        <f>'ALL SCHOOLS BY DEPARTMENTS'!K7</f>
        <v>Bach</v>
      </c>
      <c r="L7" s="79"/>
      <c r="M7" s="84" t="str">
        <f>'ALL SCHOOLS BY DEPARTMENTS'!M7</f>
        <v>20-29</v>
      </c>
      <c r="N7" s="79" t="str">
        <f>'ALL SCHOOLS BY DEPARTMENTS'!N7</f>
        <v>30-39</v>
      </c>
      <c r="O7" s="79" t="str">
        <f>'ALL SCHOOLS BY DEPARTMENTS'!O7</f>
        <v>40-49</v>
      </c>
      <c r="P7" s="79" t="str">
        <f>'ALL SCHOOLS BY DEPARTMENTS'!P7</f>
        <v>50-59</v>
      </c>
      <c r="Q7" s="85" t="str">
        <f>'ALL SCHOOLS BY DEPARTMENTS'!Q7</f>
        <v>60+</v>
      </c>
      <c r="R7" s="79"/>
      <c r="S7" s="86" t="str">
        <f>'ALL SCHOOLS BY DEPARTMENTS'!S7</f>
        <v>NRA</v>
      </c>
      <c r="T7" s="79" t="str">
        <f>'ALL SCHOOLS BY DEPARTMENTS'!T7</f>
        <v>Am Ind</v>
      </c>
      <c r="U7" s="79" t="str">
        <f>'ALL SCHOOLS BY DEPARTMENTS'!U7</f>
        <v>Asian</v>
      </c>
      <c r="V7" s="79" t="str">
        <f>'ALL SCHOOLS BY DEPARTMENTS'!V7</f>
        <v>Black</v>
      </c>
      <c r="W7" s="79" t="str">
        <f>'ALL SCHOOLS BY DEPARTMENTS'!W7</f>
        <v>Hisp</v>
      </c>
      <c r="X7" s="79" t="str">
        <f>'ALL SCHOOLS BY DEPARTMENTS'!X7</f>
        <v>Native HI</v>
      </c>
      <c r="Y7" s="79" t="str">
        <f>'ALL SCHOOLS BY DEPARTMENTS'!Y7</f>
        <v>White</v>
      </c>
      <c r="Z7" s="87" t="str">
        <f>'ALL SCHOOLS BY DEPARTMENTS'!Z7</f>
        <v>2 or More</v>
      </c>
      <c r="AA7" s="88"/>
      <c r="AB7" s="84" t="str">
        <f>'ALL SCHOOLS BY DEPARTMENTS'!AB7</f>
        <v>&lt;9 Mo</v>
      </c>
      <c r="AC7" s="79" t="str">
        <f>'ALL SCHOOLS BY DEPARTMENTS'!AC7</f>
        <v>9 Mo</v>
      </c>
      <c r="AD7" s="85" t="str">
        <f>'ALL SCHOOLS BY DEPARTMENTS'!AD7</f>
        <v>12 Mo</v>
      </c>
      <c r="AE7" s="88"/>
      <c r="AF7" s="84" t="str">
        <f>'ALL SCHOOLS BY DEPARTMENTS'!AF7</f>
        <v>Lecturer</v>
      </c>
      <c r="AG7" s="79" t="str">
        <f>'ALL SCHOOLS BY DEPARTMENTS'!AG7</f>
        <v>Instructor</v>
      </c>
      <c r="AH7" s="79" t="str">
        <f>'ALL SCHOOLS BY DEPARTMENTS'!AH7</f>
        <v>Assistant </v>
      </c>
      <c r="AI7" s="79" t="str">
        <f>'ALL SCHOOLS BY DEPARTMENTS'!AI7</f>
        <v>Associate</v>
      </c>
      <c r="AJ7" s="85" t="str">
        <f>'ALL SCHOOLS BY DEPARTMENTS'!AJ7</f>
        <v>Professor</v>
      </c>
      <c r="AK7" s="88"/>
      <c r="AL7" s="84" t="str">
        <f>'ALL SCHOOLS BY DEPARTMENTS'!AL7</f>
        <v>Tenured</v>
      </c>
      <c r="AM7" s="79" t="str">
        <f>'ALL SCHOOLS BY DEPARTMENTS'!AM7</f>
        <v>Eligible</v>
      </c>
      <c r="AN7" s="85" t="str">
        <f>'ALL SCHOOLS BY DEPARTMENTS'!AN7</f>
        <v>No Ten</v>
      </c>
      <c r="AO7" s="88"/>
      <c r="AP7" s="84" t="str">
        <f>'ALL SCHOOLS BY DEPARTMENTS'!AP7</f>
        <v>7+</v>
      </c>
      <c r="AQ7" s="79" t="str">
        <f>'ALL SCHOOLS BY DEPARTMENTS'!AQ7</f>
        <v>6th</v>
      </c>
      <c r="AR7" s="79" t="str">
        <f>'ALL SCHOOLS BY DEPARTMENTS'!AR7</f>
        <v>5th</v>
      </c>
      <c r="AS7" s="79" t="str">
        <f>'ALL SCHOOLS BY DEPARTMENTS'!AS7</f>
        <v>4th</v>
      </c>
      <c r="AT7" s="79" t="str">
        <f>'ALL SCHOOLS BY DEPARTMENTS'!AT7</f>
        <v>3rd</v>
      </c>
      <c r="AU7" s="79" t="str">
        <f>'ALL SCHOOLS BY DEPARTMENTS'!AU7</f>
        <v>2nd</v>
      </c>
      <c r="AV7" s="85" t="str">
        <f>'ALL SCHOOLS BY DEPARTMENTS'!AV7</f>
        <v>1st</v>
      </c>
    </row>
    <row r="8" spans="1:48" ht="18.75">
      <c r="A8" s="12" t="s">
        <v>2</v>
      </c>
      <c r="B8" s="34"/>
      <c r="C8" s="54"/>
      <c r="D8" s="34"/>
      <c r="E8" s="35"/>
      <c r="F8" s="36"/>
      <c r="G8" s="34"/>
      <c r="H8" s="35"/>
      <c r="I8" s="34"/>
      <c r="J8" s="34"/>
      <c r="K8" s="36"/>
      <c r="L8" s="34"/>
      <c r="M8" s="35"/>
      <c r="N8" s="34"/>
      <c r="O8" s="34"/>
      <c r="P8" s="34"/>
      <c r="Q8" s="36"/>
      <c r="R8" s="34"/>
      <c r="S8" s="35"/>
      <c r="T8" s="34"/>
      <c r="U8" s="34"/>
      <c r="V8" s="34"/>
      <c r="W8" s="34"/>
      <c r="X8" s="34"/>
      <c r="Y8" s="34"/>
      <c r="Z8" s="36"/>
      <c r="AA8" s="82"/>
      <c r="AB8" s="35"/>
      <c r="AC8" s="34"/>
      <c r="AD8" s="36"/>
      <c r="AE8" s="82"/>
      <c r="AF8" s="35"/>
      <c r="AG8" s="34"/>
      <c r="AH8" s="34"/>
      <c r="AI8" s="34"/>
      <c r="AJ8" s="36"/>
      <c r="AK8" s="82"/>
      <c r="AL8" s="35"/>
      <c r="AM8" s="34"/>
      <c r="AN8" s="36"/>
      <c r="AO8" s="82"/>
      <c r="AP8" s="35"/>
      <c r="AQ8" s="34"/>
      <c r="AR8" s="34"/>
      <c r="AS8" s="34"/>
      <c r="AT8" s="34"/>
      <c r="AU8" s="34"/>
      <c r="AV8" s="36"/>
    </row>
    <row r="9" spans="1:49" ht="18.75">
      <c r="A9" s="54" t="s">
        <v>3</v>
      </c>
      <c r="B9" s="34"/>
      <c r="C9" s="54">
        <f>'ALL SCHOOLS BY DEPARTMENTS'!C34</f>
        <v>432</v>
      </c>
      <c r="D9" s="34"/>
      <c r="E9" s="35">
        <f>'ALL SCHOOLS BY DEPARTMENTS'!E34</f>
        <v>181</v>
      </c>
      <c r="F9" s="36">
        <f>'ALL SCHOOLS BY DEPARTMENTS'!F34</f>
        <v>251</v>
      </c>
      <c r="G9" s="34"/>
      <c r="H9" s="35">
        <f>'ALL SCHOOLS BY DEPARTMENTS'!H34</f>
        <v>319</v>
      </c>
      <c r="I9" s="34">
        <f>'ALL SCHOOLS BY DEPARTMENTS'!I34</f>
        <v>0</v>
      </c>
      <c r="J9" s="34">
        <f>'ALL SCHOOLS BY DEPARTMENTS'!J34</f>
        <v>112</v>
      </c>
      <c r="K9" s="36">
        <f>'ALL SCHOOLS BY DEPARTMENTS'!K34</f>
        <v>1</v>
      </c>
      <c r="L9" s="34"/>
      <c r="M9" s="35">
        <f>'ALL SCHOOLS BY DEPARTMENTS'!M34</f>
        <v>18</v>
      </c>
      <c r="N9" s="34">
        <f>'ALL SCHOOLS BY DEPARTMENTS'!N34</f>
        <v>140</v>
      </c>
      <c r="O9" s="34">
        <f>'ALL SCHOOLS BY DEPARTMENTS'!O34</f>
        <v>126</v>
      </c>
      <c r="P9" s="34">
        <f>'ALL SCHOOLS BY DEPARTMENTS'!P34</f>
        <v>91</v>
      </c>
      <c r="Q9" s="36">
        <f>'ALL SCHOOLS BY DEPARTMENTS'!Q34</f>
        <v>57</v>
      </c>
      <c r="R9" s="34"/>
      <c r="S9" s="35">
        <f>'ALL SCHOOLS BY DEPARTMENTS'!S34</f>
        <v>25</v>
      </c>
      <c r="T9" s="34">
        <f>'ALL SCHOOLS BY DEPARTMENTS'!T34</f>
        <v>2</v>
      </c>
      <c r="U9" s="34">
        <f>'ALL SCHOOLS BY DEPARTMENTS'!U34</f>
        <v>7</v>
      </c>
      <c r="V9" s="34">
        <f>'ALL SCHOOLS BY DEPARTMENTS'!V34</f>
        <v>24</v>
      </c>
      <c r="W9" s="34">
        <f>'ALL SCHOOLS BY DEPARTMENTS'!W34</f>
        <v>8</v>
      </c>
      <c r="X9" s="34">
        <f>'ALL SCHOOLS BY DEPARTMENTS'!X34</f>
        <v>1</v>
      </c>
      <c r="Y9" s="34">
        <f>'ALL SCHOOLS BY DEPARTMENTS'!Y34</f>
        <v>354</v>
      </c>
      <c r="Z9" s="36">
        <f>'ALL SCHOOLS BY DEPARTMENTS'!Z34</f>
        <v>11</v>
      </c>
      <c r="AA9" s="82"/>
      <c r="AB9" s="35">
        <f>'ALL SCHOOLS BY DEPARTMENTS'!AB34</f>
        <v>10</v>
      </c>
      <c r="AC9" s="34">
        <f>'ALL SCHOOLS BY DEPARTMENTS'!AC34</f>
        <v>370</v>
      </c>
      <c r="AD9" s="36">
        <f>'ALL SCHOOLS BY DEPARTMENTS'!AD34</f>
        <v>52</v>
      </c>
      <c r="AE9" s="82"/>
      <c r="AF9" s="35">
        <f>'ALL SCHOOLS BY DEPARTMENTS'!AF34</f>
        <v>18</v>
      </c>
      <c r="AG9" s="34">
        <f>'ALL SCHOOLS BY DEPARTMENTS'!AG34</f>
        <v>113</v>
      </c>
      <c r="AH9" s="34">
        <f>'ALL SCHOOLS BY DEPARTMENTS'!AH34</f>
        <v>117</v>
      </c>
      <c r="AI9" s="34">
        <f>'ALL SCHOOLS BY DEPARTMENTS'!AI34</f>
        <v>115</v>
      </c>
      <c r="AJ9" s="36">
        <f>'ALL SCHOOLS BY DEPARTMENTS'!AJ34</f>
        <v>69</v>
      </c>
      <c r="AK9" s="82"/>
      <c r="AL9" s="35">
        <f>'ALL SCHOOLS BY DEPARTMENTS'!AL34</f>
        <v>179</v>
      </c>
      <c r="AM9" s="34">
        <f>'ALL SCHOOLS BY DEPARTMENTS'!AM34</f>
        <v>99</v>
      </c>
      <c r="AN9" s="36">
        <f>'ALL SCHOOLS BY DEPARTMENTS'!AN34</f>
        <v>154</v>
      </c>
      <c r="AO9" s="82"/>
      <c r="AP9" s="35">
        <f>'ALL SCHOOLS BY DEPARTMENTS'!AP34</f>
        <v>5</v>
      </c>
      <c r="AQ9" s="34">
        <f>'ALL SCHOOLS BY DEPARTMENTS'!AQ34</f>
        <v>1</v>
      </c>
      <c r="AR9" s="34">
        <f>'ALL SCHOOLS BY DEPARTMENTS'!AR34</f>
        <v>17</v>
      </c>
      <c r="AS9" s="34">
        <f>'ALL SCHOOLS BY DEPARTMENTS'!AS34</f>
        <v>8</v>
      </c>
      <c r="AT9" s="34">
        <f>'ALL SCHOOLS BY DEPARTMENTS'!AT34</f>
        <v>5</v>
      </c>
      <c r="AU9" s="34">
        <f>'ALL SCHOOLS BY DEPARTMENTS'!AU34</f>
        <v>14</v>
      </c>
      <c r="AV9" s="36">
        <f>'ALL SCHOOLS BY DEPARTMENTS'!AV34</f>
        <v>49</v>
      </c>
      <c r="AW9" s="23"/>
    </row>
    <row r="10" spans="1:48" s="7" customFormat="1" ht="19.5" thickBot="1">
      <c r="A10" s="97" t="s">
        <v>108</v>
      </c>
      <c r="B10" s="70"/>
      <c r="C10" s="67">
        <f>'ALL SCHOOLS BY DEPARTMENTS'!C35</f>
        <v>0.5320197044334976</v>
      </c>
      <c r="D10" s="70"/>
      <c r="E10" s="68">
        <f>'ALL SCHOOLS BY DEPARTMENTS'!E35</f>
        <v>0.41898148148148145</v>
      </c>
      <c r="F10" s="69">
        <f>'ALL SCHOOLS BY DEPARTMENTS'!F35</f>
        <v>0.5810185185185185</v>
      </c>
      <c r="G10" s="70"/>
      <c r="H10" s="68">
        <f>'ALL SCHOOLS BY DEPARTMENTS'!H35</f>
        <v>0.7384259259259259</v>
      </c>
      <c r="I10" s="70">
        <f>'ALL SCHOOLS BY DEPARTMENTS'!I35</f>
        <v>0</v>
      </c>
      <c r="J10" s="70">
        <f>'ALL SCHOOLS BY DEPARTMENTS'!J35</f>
        <v>0.25925925925925924</v>
      </c>
      <c r="K10" s="69">
        <f>'ALL SCHOOLS BY DEPARTMENTS'!K35</f>
        <v>0.0023148148148148147</v>
      </c>
      <c r="L10" s="70"/>
      <c r="M10" s="68">
        <f>'ALL SCHOOLS BY DEPARTMENTS'!M35</f>
        <v>0.041666666666666664</v>
      </c>
      <c r="N10" s="70">
        <f>'ALL SCHOOLS BY DEPARTMENTS'!N35</f>
        <v>0.32407407407407407</v>
      </c>
      <c r="O10" s="70">
        <f>'ALL SCHOOLS BY DEPARTMENTS'!O35</f>
        <v>0.2916666666666667</v>
      </c>
      <c r="P10" s="70">
        <f>'ALL SCHOOLS BY DEPARTMENTS'!P35</f>
        <v>0.21064814814814814</v>
      </c>
      <c r="Q10" s="69">
        <f>'ALL SCHOOLS BY DEPARTMENTS'!Q35</f>
        <v>0.13194444444444445</v>
      </c>
      <c r="R10" s="70"/>
      <c r="S10" s="68">
        <f>'ALL SCHOOLS BY DEPARTMENTS'!S35</f>
        <v>0.05787037037037037</v>
      </c>
      <c r="T10" s="70">
        <f>'ALL SCHOOLS BY DEPARTMENTS'!T35</f>
        <v>0.004629629629629629</v>
      </c>
      <c r="U10" s="70">
        <f>'ALL SCHOOLS BY DEPARTMENTS'!U35</f>
        <v>0.016203703703703703</v>
      </c>
      <c r="V10" s="70">
        <f>'ALL SCHOOLS BY DEPARTMENTS'!V35</f>
        <v>0.05555555555555555</v>
      </c>
      <c r="W10" s="70">
        <f>'ALL SCHOOLS BY DEPARTMENTS'!W35</f>
        <v>0.018518518518518517</v>
      </c>
      <c r="X10" s="70">
        <f>'ALL SCHOOLS BY DEPARTMENTS'!X35</f>
        <v>0.0023148148148148147</v>
      </c>
      <c r="Y10" s="70">
        <f>'ALL SCHOOLS BY DEPARTMENTS'!Y35</f>
        <v>0.8194444444444444</v>
      </c>
      <c r="Z10" s="69">
        <f>'ALL SCHOOLS BY DEPARTMENTS'!Z35</f>
        <v>0.02546296296296296</v>
      </c>
      <c r="AA10" s="89"/>
      <c r="AB10" s="68">
        <f>'ALL SCHOOLS BY DEPARTMENTS'!AB35</f>
        <v>0.023148148148148147</v>
      </c>
      <c r="AC10" s="70">
        <f>'ALL SCHOOLS BY DEPARTMENTS'!AC35</f>
        <v>0.8564814814814815</v>
      </c>
      <c r="AD10" s="69">
        <f>'ALL SCHOOLS BY DEPARTMENTS'!AD35</f>
        <v>0.12037037037037036</v>
      </c>
      <c r="AE10" s="89"/>
      <c r="AF10" s="68">
        <f>'ALL SCHOOLS BY DEPARTMENTS'!AF35</f>
        <v>0.041666666666666664</v>
      </c>
      <c r="AG10" s="70">
        <f>'ALL SCHOOLS BY DEPARTMENTS'!AG35</f>
        <v>0.26157407407407407</v>
      </c>
      <c r="AH10" s="70">
        <f>'ALL SCHOOLS BY DEPARTMENTS'!AH35</f>
        <v>0.2708333333333333</v>
      </c>
      <c r="AI10" s="70">
        <f>'ALL SCHOOLS BY DEPARTMENTS'!AI35</f>
        <v>0.2662037037037037</v>
      </c>
      <c r="AJ10" s="69">
        <f>'ALL SCHOOLS BY DEPARTMENTS'!AJ35</f>
        <v>0.1597222222222222</v>
      </c>
      <c r="AK10" s="89"/>
      <c r="AL10" s="68">
        <f>'ALL SCHOOLS BY DEPARTMENTS'!AL35</f>
        <v>0.41435185185185186</v>
      </c>
      <c r="AM10" s="70">
        <f>'ALL SCHOOLS BY DEPARTMENTS'!AM35</f>
        <v>0.22916666666666666</v>
      </c>
      <c r="AN10" s="69">
        <f>'ALL SCHOOLS BY DEPARTMENTS'!AN35</f>
        <v>0.35648148148148145</v>
      </c>
      <c r="AO10" s="89"/>
      <c r="AP10" s="68">
        <f>'ALL SCHOOLS BY DEPARTMENTS'!AP35</f>
        <v>0.011574074074074073</v>
      </c>
      <c r="AQ10" s="70">
        <f>'ALL SCHOOLS BY DEPARTMENTS'!AQ35</f>
        <v>0.0023148148148148147</v>
      </c>
      <c r="AR10" s="70">
        <f>'ALL SCHOOLS BY DEPARTMENTS'!AR35</f>
        <v>0.03935185185185185</v>
      </c>
      <c r="AS10" s="70">
        <f>'ALL SCHOOLS BY DEPARTMENTS'!AS35</f>
        <v>0.018518518518518517</v>
      </c>
      <c r="AT10" s="70">
        <f>'ALL SCHOOLS BY DEPARTMENTS'!AT35</f>
        <v>0.011574074074074073</v>
      </c>
      <c r="AU10" s="70">
        <f>'ALL SCHOOLS BY DEPARTMENTS'!AU35</f>
        <v>0.032407407407407406</v>
      </c>
      <c r="AV10" s="69">
        <f>'ALL SCHOOLS BY DEPARTMENTS'!AV35</f>
        <v>0.11342592592592593</v>
      </c>
    </row>
    <row r="11" spans="1:48" ht="19.5" thickBot="1">
      <c r="A11" s="6"/>
      <c r="B11" s="34"/>
      <c r="C11" s="54"/>
      <c r="D11" s="34"/>
      <c r="E11" s="35"/>
      <c r="F11" s="36"/>
      <c r="G11" s="34"/>
      <c r="H11" s="35"/>
      <c r="I11" s="34"/>
      <c r="J11" s="34"/>
      <c r="K11" s="36"/>
      <c r="L11" s="34"/>
      <c r="M11" s="35"/>
      <c r="N11" s="34"/>
      <c r="O11" s="34"/>
      <c r="P11" s="34"/>
      <c r="Q11" s="36"/>
      <c r="R11" s="34"/>
      <c r="S11" s="35"/>
      <c r="T11" s="34"/>
      <c r="U11" s="34"/>
      <c r="V11" s="34"/>
      <c r="W11" s="34"/>
      <c r="X11" s="34"/>
      <c r="Y11" s="34"/>
      <c r="Z11" s="36"/>
      <c r="AA11" s="82"/>
      <c r="AB11" s="35"/>
      <c r="AC11" s="34"/>
      <c r="AD11" s="36"/>
      <c r="AE11" s="82"/>
      <c r="AF11" s="35"/>
      <c r="AG11" s="34"/>
      <c r="AH11" s="34"/>
      <c r="AI11" s="34"/>
      <c r="AJ11" s="36"/>
      <c r="AK11" s="82"/>
      <c r="AL11" s="35"/>
      <c r="AM11" s="34"/>
      <c r="AN11" s="36"/>
      <c r="AO11" s="82"/>
      <c r="AP11" s="35"/>
      <c r="AQ11" s="34"/>
      <c r="AR11" s="34"/>
      <c r="AS11" s="34"/>
      <c r="AT11" s="34"/>
      <c r="AU11" s="34"/>
      <c r="AV11" s="36"/>
    </row>
    <row r="12" spans="1:48" ht="18.75">
      <c r="A12" s="12" t="s">
        <v>4</v>
      </c>
      <c r="B12" s="34"/>
      <c r="C12" s="54"/>
      <c r="D12" s="34"/>
      <c r="E12" s="35"/>
      <c r="F12" s="36"/>
      <c r="G12" s="34"/>
      <c r="H12" s="35"/>
      <c r="I12" s="34"/>
      <c r="J12" s="34"/>
      <c r="K12" s="36"/>
      <c r="L12" s="34"/>
      <c r="M12" s="35"/>
      <c r="N12" s="34"/>
      <c r="O12" s="34"/>
      <c r="P12" s="34"/>
      <c r="Q12" s="36"/>
      <c r="R12" s="34"/>
      <c r="S12" s="35"/>
      <c r="T12" s="34"/>
      <c r="U12" s="34"/>
      <c r="V12" s="34"/>
      <c r="W12" s="34"/>
      <c r="X12" s="34"/>
      <c r="Y12" s="34"/>
      <c r="Z12" s="36"/>
      <c r="AA12" s="82"/>
      <c r="AB12" s="35"/>
      <c r="AC12" s="34"/>
      <c r="AD12" s="36"/>
      <c r="AE12" s="82"/>
      <c r="AF12" s="35"/>
      <c r="AG12" s="34"/>
      <c r="AH12" s="34"/>
      <c r="AI12" s="34"/>
      <c r="AJ12" s="36"/>
      <c r="AK12" s="82"/>
      <c r="AL12" s="35"/>
      <c r="AM12" s="34"/>
      <c r="AN12" s="36"/>
      <c r="AO12" s="82"/>
      <c r="AP12" s="35"/>
      <c r="AQ12" s="34"/>
      <c r="AR12" s="34"/>
      <c r="AS12" s="34"/>
      <c r="AT12" s="34"/>
      <c r="AU12" s="34"/>
      <c r="AV12" s="36"/>
    </row>
    <row r="13" spans="1:49" ht="18.75">
      <c r="A13" s="54" t="s">
        <v>3</v>
      </c>
      <c r="B13" s="34"/>
      <c r="C13" s="54">
        <f>'ALL SCHOOLS BY DEPARTMENTS'!C44</f>
        <v>54</v>
      </c>
      <c r="D13" s="34"/>
      <c r="E13" s="35">
        <f>'ALL SCHOOLS BY DEPARTMENTS'!E44</f>
        <v>16</v>
      </c>
      <c r="F13" s="36">
        <f>'ALL SCHOOLS BY DEPARTMENTS'!F44</f>
        <v>38</v>
      </c>
      <c r="G13" s="34"/>
      <c r="H13" s="35">
        <f>'ALL SCHOOLS BY DEPARTMENTS'!H44</f>
        <v>49</v>
      </c>
      <c r="I13" s="34">
        <f>'ALL SCHOOLS BY DEPARTMENTS'!I44</f>
        <v>1</v>
      </c>
      <c r="J13" s="34">
        <f>'ALL SCHOOLS BY DEPARTMENTS'!J44</f>
        <v>4</v>
      </c>
      <c r="K13" s="36">
        <f>'ALL SCHOOLS BY DEPARTMENTS'!K44</f>
        <v>0</v>
      </c>
      <c r="L13" s="34"/>
      <c r="M13" s="35">
        <f>'ALL SCHOOLS BY DEPARTMENTS'!M44</f>
        <v>0</v>
      </c>
      <c r="N13" s="34">
        <f>'ALL SCHOOLS BY DEPARTMENTS'!N44</f>
        <v>13</v>
      </c>
      <c r="O13" s="34">
        <f>'ALL SCHOOLS BY DEPARTMENTS'!O44</f>
        <v>13</v>
      </c>
      <c r="P13" s="34">
        <f>'ALL SCHOOLS BY DEPARTMENTS'!P44</f>
        <v>11</v>
      </c>
      <c r="Q13" s="36">
        <f>'ALL SCHOOLS BY DEPARTMENTS'!Q44</f>
        <v>17</v>
      </c>
      <c r="R13" s="34"/>
      <c r="S13" s="35">
        <f>'ALL SCHOOLS BY DEPARTMENTS'!S44</f>
        <v>4</v>
      </c>
      <c r="T13" s="34">
        <f>'ALL SCHOOLS BY DEPARTMENTS'!T44</f>
        <v>0</v>
      </c>
      <c r="U13" s="34">
        <f>'ALL SCHOOLS BY DEPARTMENTS'!U44</f>
        <v>0</v>
      </c>
      <c r="V13" s="34">
        <f>'ALL SCHOOLS BY DEPARTMENTS'!V44</f>
        <v>1</v>
      </c>
      <c r="W13" s="34">
        <f>'ALL SCHOOLS BY DEPARTMENTS'!W44</f>
        <v>1</v>
      </c>
      <c r="X13" s="34">
        <f>'ALL SCHOOLS BY DEPARTMENTS'!X44</f>
        <v>0</v>
      </c>
      <c r="Y13" s="34">
        <f>'ALL SCHOOLS BY DEPARTMENTS'!Y44</f>
        <v>46</v>
      </c>
      <c r="Z13" s="36">
        <f>'ALL SCHOOLS BY DEPARTMENTS'!Z44</f>
        <v>2</v>
      </c>
      <c r="AA13" s="82"/>
      <c r="AB13" s="35">
        <f>'ALL SCHOOLS BY DEPARTMENTS'!AB44</f>
        <v>0</v>
      </c>
      <c r="AC13" s="34">
        <f>'ALL SCHOOLS BY DEPARTMENTS'!AC44</f>
        <v>52</v>
      </c>
      <c r="AD13" s="36">
        <f>'ALL SCHOOLS BY DEPARTMENTS'!AD44</f>
        <v>2</v>
      </c>
      <c r="AE13" s="82"/>
      <c r="AF13" s="35">
        <f>'ALL SCHOOLS BY DEPARTMENTS'!AF44</f>
        <v>0</v>
      </c>
      <c r="AG13" s="34">
        <f>'ALL SCHOOLS BY DEPARTMENTS'!AG44</f>
        <v>3</v>
      </c>
      <c r="AH13" s="34">
        <f>'ALL SCHOOLS BY DEPARTMENTS'!AH44</f>
        <v>23</v>
      </c>
      <c r="AI13" s="34">
        <f>'ALL SCHOOLS BY DEPARTMENTS'!AI44</f>
        <v>13</v>
      </c>
      <c r="AJ13" s="36">
        <f>'ALL SCHOOLS BY DEPARTMENTS'!AJ44</f>
        <v>15</v>
      </c>
      <c r="AK13" s="82"/>
      <c r="AL13" s="35">
        <f>'ALL SCHOOLS BY DEPARTMENTS'!AL44</f>
        <v>25</v>
      </c>
      <c r="AM13" s="34">
        <f>'ALL SCHOOLS BY DEPARTMENTS'!AM44</f>
        <v>13</v>
      </c>
      <c r="AN13" s="36">
        <f>'ALL SCHOOLS BY DEPARTMENTS'!AN44</f>
        <v>16</v>
      </c>
      <c r="AO13" s="82"/>
      <c r="AP13" s="35">
        <f>'ALL SCHOOLS BY DEPARTMENTS'!AP44</f>
        <v>0</v>
      </c>
      <c r="AQ13" s="34">
        <f>'ALL SCHOOLS BY DEPARTMENTS'!AQ44</f>
        <v>0</v>
      </c>
      <c r="AR13" s="34">
        <f>'ALL SCHOOLS BY DEPARTMENTS'!AR44</f>
        <v>1</v>
      </c>
      <c r="AS13" s="34">
        <f>'ALL SCHOOLS BY DEPARTMENTS'!AS44</f>
        <v>1</v>
      </c>
      <c r="AT13" s="34">
        <f>'ALL SCHOOLS BY DEPARTMENTS'!AT44</f>
        <v>2</v>
      </c>
      <c r="AU13" s="34">
        <f>'ALL SCHOOLS BY DEPARTMENTS'!AU44</f>
        <v>4</v>
      </c>
      <c r="AV13" s="36">
        <f>'ALL SCHOOLS BY DEPARTMENTS'!AV44</f>
        <v>5</v>
      </c>
      <c r="AW13" s="23"/>
    </row>
    <row r="14" spans="1:48" s="7" customFormat="1" ht="19.5" thickBot="1">
      <c r="A14" s="97" t="s">
        <v>108</v>
      </c>
      <c r="B14" s="70"/>
      <c r="C14" s="67">
        <f>'ALL SCHOOLS BY DEPARTMENTS'!C45</f>
        <v>0.0665024630541872</v>
      </c>
      <c r="D14" s="70"/>
      <c r="E14" s="68">
        <f>'ALL SCHOOLS BY DEPARTMENTS'!E45</f>
        <v>0.2962962962962963</v>
      </c>
      <c r="F14" s="69">
        <f>'ALL SCHOOLS BY DEPARTMENTS'!F45</f>
        <v>0.7037037037037037</v>
      </c>
      <c r="G14" s="70"/>
      <c r="H14" s="68">
        <f>'ALL SCHOOLS BY DEPARTMENTS'!H45</f>
        <v>0.9074074074074074</v>
      </c>
      <c r="I14" s="70">
        <f>'ALL SCHOOLS BY DEPARTMENTS'!I45</f>
        <v>0.018518518518518517</v>
      </c>
      <c r="J14" s="70">
        <f>'ALL SCHOOLS BY DEPARTMENTS'!J45</f>
        <v>0.07407407407407407</v>
      </c>
      <c r="K14" s="69">
        <f>'ALL SCHOOLS BY DEPARTMENTS'!K45</f>
        <v>0</v>
      </c>
      <c r="L14" s="70"/>
      <c r="M14" s="68">
        <f>'ALL SCHOOLS BY DEPARTMENTS'!M45</f>
        <v>0</v>
      </c>
      <c r="N14" s="70">
        <f>'ALL SCHOOLS BY DEPARTMENTS'!N45</f>
        <v>0.24074074074074073</v>
      </c>
      <c r="O14" s="70">
        <f>'ALL SCHOOLS BY DEPARTMENTS'!O45</f>
        <v>0.24074074074074073</v>
      </c>
      <c r="P14" s="70">
        <f>'ALL SCHOOLS BY DEPARTMENTS'!P45</f>
        <v>0.2037037037037037</v>
      </c>
      <c r="Q14" s="69">
        <f>'ALL SCHOOLS BY DEPARTMENTS'!Q45</f>
        <v>0.3148148148148148</v>
      </c>
      <c r="R14" s="70"/>
      <c r="S14" s="68">
        <f>'ALL SCHOOLS BY DEPARTMENTS'!S45</f>
        <v>0.07407407407407407</v>
      </c>
      <c r="T14" s="70">
        <f>'ALL SCHOOLS BY DEPARTMENTS'!T45</f>
        <v>0</v>
      </c>
      <c r="U14" s="70">
        <f>'ALL SCHOOLS BY DEPARTMENTS'!U45</f>
        <v>0</v>
      </c>
      <c r="V14" s="70">
        <f>'ALL SCHOOLS BY DEPARTMENTS'!V45</f>
        <v>0.018518518518518517</v>
      </c>
      <c r="W14" s="70">
        <f>'ALL SCHOOLS BY DEPARTMENTS'!W45</f>
        <v>0.018518518518518517</v>
      </c>
      <c r="X14" s="70">
        <f>'ALL SCHOOLS BY DEPARTMENTS'!X45</f>
        <v>0</v>
      </c>
      <c r="Y14" s="70">
        <f>'ALL SCHOOLS BY DEPARTMENTS'!Y45</f>
        <v>0.8518518518518519</v>
      </c>
      <c r="Z14" s="69">
        <f>'ALL SCHOOLS BY DEPARTMENTS'!Z45</f>
        <v>0.037037037037037035</v>
      </c>
      <c r="AA14" s="89"/>
      <c r="AB14" s="68">
        <f>'ALL SCHOOLS BY DEPARTMENTS'!AB45</f>
        <v>0</v>
      </c>
      <c r="AC14" s="70">
        <f>'ALL SCHOOLS BY DEPARTMENTS'!AC45</f>
        <v>0.9629629629629629</v>
      </c>
      <c r="AD14" s="69">
        <f>'ALL SCHOOLS BY DEPARTMENTS'!AD45</f>
        <v>0.037037037037037035</v>
      </c>
      <c r="AE14" s="89"/>
      <c r="AF14" s="68">
        <f>'ALL SCHOOLS BY DEPARTMENTS'!AF45</f>
        <v>0</v>
      </c>
      <c r="AG14" s="70">
        <f>'ALL SCHOOLS BY DEPARTMENTS'!AG45</f>
        <v>0.05555555555555555</v>
      </c>
      <c r="AH14" s="70">
        <f>'ALL SCHOOLS BY DEPARTMENTS'!AH45</f>
        <v>0.42592592592592593</v>
      </c>
      <c r="AI14" s="70">
        <f>'ALL SCHOOLS BY DEPARTMENTS'!AI45</f>
        <v>0.24074074074074073</v>
      </c>
      <c r="AJ14" s="69">
        <f>'ALL SCHOOLS BY DEPARTMENTS'!AJ45</f>
        <v>0.2777777777777778</v>
      </c>
      <c r="AK14" s="89"/>
      <c r="AL14" s="68">
        <f>'ALL SCHOOLS BY DEPARTMENTS'!AL45</f>
        <v>0.46296296296296297</v>
      </c>
      <c r="AM14" s="70">
        <f>'ALL SCHOOLS BY DEPARTMENTS'!AM45</f>
        <v>0.24074074074074073</v>
      </c>
      <c r="AN14" s="69">
        <f>'ALL SCHOOLS BY DEPARTMENTS'!AN45</f>
        <v>0.2962962962962963</v>
      </c>
      <c r="AO14" s="89"/>
      <c r="AP14" s="68">
        <f>'ALL SCHOOLS BY DEPARTMENTS'!AP45</f>
        <v>0</v>
      </c>
      <c r="AQ14" s="70">
        <f>'ALL SCHOOLS BY DEPARTMENTS'!AQ45</f>
        <v>0</v>
      </c>
      <c r="AR14" s="70">
        <f>'ALL SCHOOLS BY DEPARTMENTS'!AR45</f>
        <v>0.018518518518518517</v>
      </c>
      <c r="AS14" s="70">
        <f>'ALL SCHOOLS BY DEPARTMENTS'!AS45</f>
        <v>0.018518518518518517</v>
      </c>
      <c r="AT14" s="70">
        <f>'ALL SCHOOLS BY DEPARTMENTS'!AT45</f>
        <v>0.037037037037037035</v>
      </c>
      <c r="AU14" s="70">
        <f>'ALL SCHOOLS BY DEPARTMENTS'!AU45</f>
        <v>0.07407407407407407</v>
      </c>
      <c r="AV14" s="69">
        <f>'ALL SCHOOLS BY DEPARTMENTS'!AV45</f>
        <v>0.09259259259259259</v>
      </c>
    </row>
    <row r="15" spans="1:48" ht="19.5" thickBot="1">
      <c r="A15" s="6"/>
      <c r="B15" s="34"/>
      <c r="C15" s="54"/>
      <c r="D15" s="34"/>
      <c r="E15" s="35"/>
      <c r="F15" s="36"/>
      <c r="G15" s="34"/>
      <c r="H15" s="35"/>
      <c r="I15" s="34"/>
      <c r="J15" s="34"/>
      <c r="K15" s="36"/>
      <c r="L15" s="34"/>
      <c r="M15" s="35"/>
      <c r="N15" s="34"/>
      <c r="O15" s="34"/>
      <c r="P15" s="34"/>
      <c r="Q15" s="36"/>
      <c r="R15" s="34"/>
      <c r="S15" s="35"/>
      <c r="T15" s="34"/>
      <c r="U15" s="34"/>
      <c r="V15" s="34"/>
      <c r="W15" s="34"/>
      <c r="X15" s="34"/>
      <c r="Y15" s="34"/>
      <c r="Z15" s="36"/>
      <c r="AA15" s="82"/>
      <c r="AB15" s="35"/>
      <c r="AC15" s="34"/>
      <c r="AD15" s="36"/>
      <c r="AE15" s="82"/>
      <c r="AF15" s="35"/>
      <c r="AG15" s="34"/>
      <c r="AH15" s="34"/>
      <c r="AI15" s="34"/>
      <c r="AJ15" s="36"/>
      <c r="AK15" s="82"/>
      <c r="AL15" s="35"/>
      <c r="AM15" s="34"/>
      <c r="AN15" s="36"/>
      <c r="AO15" s="82"/>
      <c r="AP15" s="35"/>
      <c r="AQ15" s="34"/>
      <c r="AR15" s="34"/>
      <c r="AS15" s="34"/>
      <c r="AT15" s="34"/>
      <c r="AU15" s="34"/>
      <c r="AV15" s="36"/>
    </row>
    <row r="16" spans="1:48" ht="18.75">
      <c r="A16" s="12" t="s">
        <v>5</v>
      </c>
      <c r="B16" s="34"/>
      <c r="C16" s="54"/>
      <c r="D16" s="34"/>
      <c r="E16" s="35"/>
      <c r="F16" s="36"/>
      <c r="G16" s="34"/>
      <c r="H16" s="35"/>
      <c r="I16" s="34"/>
      <c r="J16" s="34"/>
      <c r="K16" s="36"/>
      <c r="L16" s="34"/>
      <c r="M16" s="35"/>
      <c r="N16" s="34"/>
      <c r="O16" s="34"/>
      <c r="P16" s="34"/>
      <c r="Q16" s="36"/>
      <c r="R16" s="34"/>
      <c r="S16" s="35"/>
      <c r="T16" s="34"/>
      <c r="U16" s="34"/>
      <c r="V16" s="34"/>
      <c r="W16" s="34"/>
      <c r="X16" s="34"/>
      <c r="Y16" s="34"/>
      <c r="Z16" s="36"/>
      <c r="AA16" s="82"/>
      <c r="AB16" s="35"/>
      <c r="AC16" s="34"/>
      <c r="AD16" s="36"/>
      <c r="AE16" s="82"/>
      <c r="AF16" s="35"/>
      <c r="AG16" s="34"/>
      <c r="AH16" s="34"/>
      <c r="AI16" s="34"/>
      <c r="AJ16" s="36"/>
      <c r="AK16" s="82"/>
      <c r="AL16" s="35"/>
      <c r="AM16" s="34"/>
      <c r="AN16" s="36"/>
      <c r="AO16" s="82"/>
      <c r="AP16" s="35"/>
      <c r="AQ16" s="34"/>
      <c r="AR16" s="34"/>
      <c r="AS16" s="34"/>
      <c r="AT16" s="34"/>
      <c r="AU16" s="34"/>
      <c r="AV16" s="36"/>
    </row>
    <row r="17" spans="1:49" ht="18.75">
      <c r="A17" s="54" t="s">
        <v>3</v>
      </c>
      <c r="B17" s="34"/>
      <c r="C17" s="54">
        <f>'ALL SCHOOLS BY DEPARTMENTS'!C53</f>
        <v>58</v>
      </c>
      <c r="D17" s="34"/>
      <c r="E17" s="35">
        <f>'ALL SCHOOLS BY DEPARTMENTS'!E53</f>
        <v>38</v>
      </c>
      <c r="F17" s="36">
        <f>'ALL SCHOOLS BY DEPARTMENTS'!F53</f>
        <v>20</v>
      </c>
      <c r="G17" s="34"/>
      <c r="H17" s="35">
        <f>'ALL SCHOOLS BY DEPARTMENTS'!H53</f>
        <v>50</v>
      </c>
      <c r="I17" s="34">
        <f>'ALL SCHOOLS BY DEPARTMENTS'!I53</f>
        <v>0</v>
      </c>
      <c r="J17" s="34">
        <f>'ALL SCHOOLS BY DEPARTMENTS'!J53</f>
        <v>8</v>
      </c>
      <c r="K17" s="36">
        <f>'ALL SCHOOLS BY DEPARTMENTS'!K53</f>
        <v>0</v>
      </c>
      <c r="L17" s="34"/>
      <c r="M17" s="35">
        <f>'ALL SCHOOLS BY DEPARTMENTS'!M53</f>
        <v>0</v>
      </c>
      <c r="N17" s="34">
        <f>'ALL SCHOOLS BY DEPARTMENTS'!N53</f>
        <v>10</v>
      </c>
      <c r="O17" s="34">
        <f>'ALL SCHOOLS BY DEPARTMENTS'!O53</f>
        <v>20</v>
      </c>
      <c r="P17" s="34">
        <f>'ALL SCHOOLS BY DEPARTMENTS'!P53</f>
        <v>15</v>
      </c>
      <c r="Q17" s="36">
        <f>'ALL SCHOOLS BY DEPARTMENTS'!Q53</f>
        <v>13</v>
      </c>
      <c r="R17" s="34"/>
      <c r="S17" s="35">
        <f>'ALL SCHOOLS BY DEPARTMENTS'!S53</f>
        <v>2</v>
      </c>
      <c r="T17" s="34">
        <f>'ALL SCHOOLS BY DEPARTMENTS'!T53</f>
        <v>0</v>
      </c>
      <c r="U17" s="34">
        <f>'ALL SCHOOLS BY DEPARTMENTS'!U53</f>
        <v>0</v>
      </c>
      <c r="V17" s="34">
        <f>'ALL SCHOOLS BY DEPARTMENTS'!V53</f>
        <v>6</v>
      </c>
      <c r="W17" s="34">
        <f>'ALL SCHOOLS BY DEPARTMENTS'!W53</f>
        <v>0</v>
      </c>
      <c r="X17" s="34">
        <f>'ALL SCHOOLS BY DEPARTMENTS'!X53</f>
        <v>0</v>
      </c>
      <c r="Y17" s="34">
        <f>'ALL SCHOOLS BY DEPARTMENTS'!Y53</f>
        <v>50</v>
      </c>
      <c r="Z17" s="36">
        <f>'ALL SCHOOLS BY DEPARTMENTS'!Z53</f>
        <v>0</v>
      </c>
      <c r="AA17" s="82"/>
      <c r="AB17" s="35">
        <f>'ALL SCHOOLS BY DEPARTMENTS'!AB53</f>
        <v>0</v>
      </c>
      <c r="AC17" s="34">
        <f>'ALL SCHOOLS BY DEPARTMENTS'!AC53</f>
        <v>45</v>
      </c>
      <c r="AD17" s="36">
        <f>'ALL SCHOOLS BY DEPARTMENTS'!AD53</f>
        <v>13</v>
      </c>
      <c r="AE17" s="82"/>
      <c r="AF17" s="35">
        <f>'ALL SCHOOLS BY DEPARTMENTS'!AF53</f>
        <v>0</v>
      </c>
      <c r="AG17" s="34">
        <f>'ALL SCHOOLS BY DEPARTMENTS'!AG53</f>
        <v>7</v>
      </c>
      <c r="AH17" s="34">
        <f>'ALL SCHOOLS BY DEPARTMENTS'!AH53</f>
        <v>24</v>
      </c>
      <c r="AI17" s="34">
        <f>'ALL SCHOOLS BY DEPARTMENTS'!AI53</f>
        <v>17</v>
      </c>
      <c r="AJ17" s="36">
        <f>'ALL SCHOOLS BY DEPARTMENTS'!AJ53</f>
        <v>10</v>
      </c>
      <c r="AK17" s="82"/>
      <c r="AL17" s="35">
        <f>'ALL SCHOOLS BY DEPARTMENTS'!AL53</f>
        <v>25</v>
      </c>
      <c r="AM17" s="34">
        <f>'ALL SCHOOLS BY DEPARTMENTS'!AM53</f>
        <v>20</v>
      </c>
      <c r="AN17" s="36">
        <f>'ALL SCHOOLS BY DEPARTMENTS'!AN53</f>
        <v>13</v>
      </c>
      <c r="AO17" s="82"/>
      <c r="AP17" s="35">
        <f>'ALL SCHOOLS BY DEPARTMENTS'!AP53</f>
        <v>1</v>
      </c>
      <c r="AQ17" s="34">
        <f>'ALL SCHOOLS BY DEPARTMENTS'!AQ53</f>
        <v>0</v>
      </c>
      <c r="AR17" s="34">
        <f>'ALL SCHOOLS BY DEPARTMENTS'!AR53</f>
        <v>2</v>
      </c>
      <c r="AS17" s="34">
        <f>'ALL SCHOOLS BY DEPARTMENTS'!AS53</f>
        <v>2</v>
      </c>
      <c r="AT17" s="34">
        <f>'ALL SCHOOLS BY DEPARTMENTS'!AT53</f>
        <v>3</v>
      </c>
      <c r="AU17" s="34">
        <f>'ALL SCHOOLS BY DEPARTMENTS'!AU53</f>
        <v>4</v>
      </c>
      <c r="AV17" s="36">
        <f>'ALL SCHOOLS BY DEPARTMENTS'!AV53</f>
        <v>8</v>
      </c>
      <c r="AW17" s="23"/>
    </row>
    <row r="18" spans="1:48" s="7" customFormat="1" ht="19.5" thickBot="1">
      <c r="A18" s="97" t="s">
        <v>108</v>
      </c>
      <c r="B18" s="70"/>
      <c r="C18" s="67">
        <f>'ALL SCHOOLS BY DEPARTMENTS'!C54</f>
        <v>0.07142857142857142</v>
      </c>
      <c r="D18" s="70"/>
      <c r="E18" s="68">
        <f>'ALL SCHOOLS BY DEPARTMENTS'!E54</f>
        <v>0.6551724137931034</v>
      </c>
      <c r="F18" s="69">
        <f>'ALL SCHOOLS BY DEPARTMENTS'!F54</f>
        <v>0.3448275862068966</v>
      </c>
      <c r="G18" s="70"/>
      <c r="H18" s="68">
        <f>'ALL SCHOOLS BY DEPARTMENTS'!H54</f>
        <v>0.8620689655172413</v>
      </c>
      <c r="I18" s="70">
        <f>'ALL SCHOOLS BY DEPARTMENTS'!I54</f>
        <v>0</v>
      </c>
      <c r="J18" s="70">
        <f>'ALL SCHOOLS BY DEPARTMENTS'!J54</f>
        <v>0.13793103448275862</v>
      </c>
      <c r="K18" s="69">
        <f>'ALL SCHOOLS BY DEPARTMENTS'!K54</f>
        <v>0</v>
      </c>
      <c r="L18" s="70"/>
      <c r="M18" s="68">
        <f>'ALL SCHOOLS BY DEPARTMENTS'!M54</f>
        <v>0</v>
      </c>
      <c r="N18" s="70">
        <f>'ALL SCHOOLS BY DEPARTMENTS'!N54</f>
        <v>0.1724137931034483</v>
      </c>
      <c r="O18" s="70">
        <f>'ALL SCHOOLS BY DEPARTMENTS'!O54</f>
        <v>0.3448275862068966</v>
      </c>
      <c r="P18" s="70">
        <f>'ALL SCHOOLS BY DEPARTMENTS'!P54</f>
        <v>0.25862068965517243</v>
      </c>
      <c r="Q18" s="69">
        <f>'ALL SCHOOLS BY DEPARTMENTS'!Q54</f>
        <v>0.22413793103448276</v>
      </c>
      <c r="R18" s="70"/>
      <c r="S18" s="68">
        <f>'ALL SCHOOLS BY DEPARTMENTS'!S54</f>
        <v>0.034482758620689655</v>
      </c>
      <c r="T18" s="70">
        <f>'ALL SCHOOLS BY DEPARTMENTS'!T54</f>
        <v>0</v>
      </c>
      <c r="U18" s="70">
        <f>'ALL SCHOOLS BY DEPARTMENTS'!U54</f>
        <v>0</v>
      </c>
      <c r="V18" s="70">
        <f>'ALL SCHOOLS BY DEPARTMENTS'!V54</f>
        <v>0.10344827586206896</v>
      </c>
      <c r="W18" s="70">
        <f>'ALL SCHOOLS BY DEPARTMENTS'!W54</f>
        <v>0</v>
      </c>
      <c r="X18" s="70">
        <f>'ALL SCHOOLS BY DEPARTMENTS'!X54</f>
        <v>0</v>
      </c>
      <c r="Y18" s="70">
        <f>'ALL SCHOOLS BY DEPARTMENTS'!Y54</f>
        <v>0.8620689655172413</v>
      </c>
      <c r="Z18" s="69">
        <f>'ALL SCHOOLS BY DEPARTMENTS'!Z54</f>
        <v>0</v>
      </c>
      <c r="AA18" s="89"/>
      <c r="AB18" s="68">
        <f>'ALL SCHOOLS BY DEPARTMENTS'!AB54</f>
        <v>0</v>
      </c>
      <c r="AC18" s="70">
        <f>'ALL SCHOOLS BY DEPARTMENTS'!AC54</f>
        <v>0.7758620689655172</v>
      </c>
      <c r="AD18" s="69">
        <f>'ALL SCHOOLS BY DEPARTMENTS'!AD54</f>
        <v>0.22413793103448276</v>
      </c>
      <c r="AE18" s="89"/>
      <c r="AF18" s="68">
        <f>'ALL SCHOOLS BY DEPARTMENTS'!AF54</f>
        <v>0</v>
      </c>
      <c r="AG18" s="70">
        <f>'ALL SCHOOLS BY DEPARTMENTS'!AG54</f>
        <v>0.1206896551724138</v>
      </c>
      <c r="AH18" s="70">
        <f>'ALL SCHOOLS BY DEPARTMENTS'!AH54</f>
        <v>0.41379310344827586</v>
      </c>
      <c r="AI18" s="70">
        <f>'ALL SCHOOLS BY DEPARTMENTS'!AI54</f>
        <v>0.29310344827586204</v>
      </c>
      <c r="AJ18" s="69">
        <f>'ALL SCHOOLS BY DEPARTMENTS'!AJ54</f>
        <v>0.1724137931034483</v>
      </c>
      <c r="AK18" s="89"/>
      <c r="AL18" s="68">
        <f>'ALL SCHOOLS BY DEPARTMENTS'!AL54</f>
        <v>0.43103448275862066</v>
      </c>
      <c r="AM18" s="70">
        <f>'ALL SCHOOLS BY DEPARTMENTS'!AM54</f>
        <v>0.3448275862068966</v>
      </c>
      <c r="AN18" s="69">
        <f>'ALL SCHOOLS BY DEPARTMENTS'!AN54</f>
        <v>0.22413793103448276</v>
      </c>
      <c r="AO18" s="89"/>
      <c r="AP18" s="68">
        <f>'ALL SCHOOLS BY DEPARTMENTS'!AP54</f>
        <v>0.017241379310344827</v>
      </c>
      <c r="AQ18" s="70">
        <f>'ALL SCHOOLS BY DEPARTMENTS'!AQ54</f>
        <v>0</v>
      </c>
      <c r="AR18" s="70">
        <f>'ALL SCHOOLS BY DEPARTMENTS'!AR54</f>
        <v>0.034482758620689655</v>
      </c>
      <c r="AS18" s="70">
        <f>'ALL SCHOOLS BY DEPARTMENTS'!AS54</f>
        <v>0.034482758620689655</v>
      </c>
      <c r="AT18" s="70">
        <f>'ALL SCHOOLS BY DEPARTMENTS'!AT54</f>
        <v>0.05172413793103448</v>
      </c>
      <c r="AU18" s="70">
        <f>'ALL SCHOOLS BY DEPARTMENTS'!AU54</f>
        <v>0.06896551724137931</v>
      </c>
      <c r="AV18" s="69">
        <f>'ALL SCHOOLS BY DEPARTMENTS'!AV54</f>
        <v>0.13793103448275862</v>
      </c>
    </row>
    <row r="19" spans="1:48" ht="19.5" thickBot="1">
      <c r="A19" s="6"/>
      <c r="B19" s="34"/>
      <c r="C19" s="54"/>
      <c r="D19" s="34"/>
      <c r="E19" s="35"/>
      <c r="F19" s="36"/>
      <c r="G19" s="34"/>
      <c r="H19" s="35"/>
      <c r="I19" s="34"/>
      <c r="J19" s="34"/>
      <c r="K19" s="36"/>
      <c r="L19" s="34"/>
      <c r="M19" s="35"/>
      <c r="N19" s="34"/>
      <c r="O19" s="34"/>
      <c r="P19" s="34"/>
      <c r="Q19" s="36"/>
      <c r="R19" s="34"/>
      <c r="S19" s="35"/>
      <c r="T19" s="34"/>
      <c r="U19" s="34"/>
      <c r="V19" s="34"/>
      <c r="W19" s="34"/>
      <c r="X19" s="34"/>
      <c r="Y19" s="34"/>
      <c r="Z19" s="36"/>
      <c r="AA19" s="82"/>
      <c r="AB19" s="35"/>
      <c r="AC19" s="34"/>
      <c r="AD19" s="36"/>
      <c r="AE19" s="82"/>
      <c r="AF19" s="35"/>
      <c r="AG19" s="34"/>
      <c r="AH19" s="34"/>
      <c r="AI19" s="34"/>
      <c r="AJ19" s="36"/>
      <c r="AK19" s="82"/>
      <c r="AL19" s="35"/>
      <c r="AM19" s="34"/>
      <c r="AN19" s="36"/>
      <c r="AO19" s="82"/>
      <c r="AP19" s="35"/>
      <c r="AQ19" s="34"/>
      <c r="AR19" s="34"/>
      <c r="AS19" s="34"/>
      <c r="AT19" s="34"/>
      <c r="AU19" s="34"/>
      <c r="AV19" s="36"/>
    </row>
    <row r="20" spans="1:48" ht="18.75">
      <c r="A20" s="12" t="s">
        <v>6</v>
      </c>
      <c r="B20" s="34"/>
      <c r="C20" s="54"/>
      <c r="D20" s="34"/>
      <c r="E20" s="35"/>
      <c r="F20" s="36"/>
      <c r="G20" s="34"/>
      <c r="H20" s="35"/>
      <c r="I20" s="34"/>
      <c r="J20" s="34"/>
      <c r="K20" s="36"/>
      <c r="L20" s="34"/>
      <c r="M20" s="35"/>
      <c r="N20" s="34"/>
      <c r="O20" s="34"/>
      <c r="P20" s="34"/>
      <c r="Q20" s="36"/>
      <c r="R20" s="34"/>
      <c r="S20" s="35"/>
      <c r="T20" s="34"/>
      <c r="U20" s="34"/>
      <c r="V20" s="34"/>
      <c r="W20" s="34"/>
      <c r="X20" s="34"/>
      <c r="Y20" s="34"/>
      <c r="Z20" s="36"/>
      <c r="AA20" s="82"/>
      <c r="AB20" s="35"/>
      <c r="AC20" s="34"/>
      <c r="AD20" s="36"/>
      <c r="AE20" s="82"/>
      <c r="AF20" s="35"/>
      <c r="AG20" s="34"/>
      <c r="AH20" s="34"/>
      <c r="AI20" s="34"/>
      <c r="AJ20" s="36"/>
      <c r="AK20" s="82"/>
      <c r="AL20" s="35"/>
      <c r="AM20" s="34"/>
      <c r="AN20" s="36"/>
      <c r="AO20" s="82"/>
      <c r="AP20" s="35"/>
      <c r="AQ20" s="34"/>
      <c r="AR20" s="34"/>
      <c r="AS20" s="34"/>
      <c r="AT20" s="34"/>
      <c r="AU20" s="34"/>
      <c r="AV20" s="36"/>
    </row>
    <row r="21" spans="1:49" ht="18.75">
      <c r="A21" s="54" t="s">
        <v>3</v>
      </c>
      <c r="B21" s="34"/>
      <c r="C21" s="54">
        <f>'ALL SCHOOLS BY DEPARTMENTS'!C67</f>
        <v>57</v>
      </c>
      <c r="D21" s="34"/>
      <c r="E21" s="35">
        <f>'ALL SCHOOLS BY DEPARTMENTS'!E67</f>
        <v>11</v>
      </c>
      <c r="F21" s="36">
        <f>'ALL SCHOOLS BY DEPARTMENTS'!F67</f>
        <v>46</v>
      </c>
      <c r="G21" s="34"/>
      <c r="H21" s="35">
        <f>'ALL SCHOOLS BY DEPARTMENTS'!H67</f>
        <v>52</v>
      </c>
      <c r="I21" s="34">
        <f>'ALL SCHOOLS BY DEPARTMENTS'!I67</f>
        <v>0</v>
      </c>
      <c r="J21" s="34">
        <f>'ALL SCHOOLS BY DEPARTMENTS'!J67</f>
        <v>5</v>
      </c>
      <c r="K21" s="36">
        <f>'ALL SCHOOLS BY DEPARTMENTS'!K67</f>
        <v>0</v>
      </c>
      <c r="L21" s="34"/>
      <c r="M21" s="35">
        <f>'ALL SCHOOLS BY DEPARTMENTS'!M67</f>
        <v>0</v>
      </c>
      <c r="N21" s="34">
        <f>'ALL SCHOOLS BY DEPARTMENTS'!N67</f>
        <v>10</v>
      </c>
      <c r="O21" s="34">
        <f>'ALL SCHOOLS BY DEPARTMENTS'!O67</f>
        <v>14</v>
      </c>
      <c r="P21" s="34">
        <f>'ALL SCHOOLS BY DEPARTMENTS'!P67</f>
        <v>18</v>
      </c>
      <c r="Q21" s="36">
        <f>'ALL SCHOOLS BY DEPARTMENTS'!Q67</f>
        <v>15</v>
      </c>
      <c r="R21" s="34"/>
      <c r="S21" s="35">
        <f>'ALL SCHOOLS BY DEPARTMENTS'!S67</f>
        <v>4</v>
      </c>
      <c r="T21" s="34">
        <f>'ALL SCHOOLS BY DEPARTMENTS'!T67</f>
        <v>0</v>
      </c>
      <c r="U21" s="34">
        <f>'ALL SCHOOLS BY DEPARTMENTS'!U67</f>
        <v>4</v>
      </c>
      <c r="V21" s="34">
        <f>'ALL SCHOOLS BY DEPARTMENTS'!V67</f>
        <v>1</v>
      </c>
      <c r="W21" s="34">
        <f>'ALL SCHOOLS BY DEPARTMENTS'!W67</f>
        <v>1</v>
      </c>
      <c r="X21" s="34">
        <f>'ALL SCHOOLS BY DEPARTMENTS'!X67</f>
        <v>0</v>
      </c>
      <c r="Y21" s="34">
        <f>'ALL SCHOOLS BY DEPARTMENTS'!Y67</f>
        <v>34</v>
      </c>
      <c r="Z21" s="36">
        <f>'ALL SCHOOLS BY DEPARTMENTS'!Z67</f>
        <v>13</v>
      </c>
      <c r="AA21" s="82"/>
      <c r="AB21" s="35">
        <f>'ALL SCHOOLS BY DEPARTMENTS'!AB67</f>
        <v>0</v>
      </c>
      <c r="AC21" s="34">
        <f>'ALL SCHOOLS BY DEPARTMENTS'!AC67</f>
        <v>46</v>
      </c>
      <c r="AD21" s="36">
        <f>'ALL SCHOOLS BY DEPARTMENTS'!AD67</f>
        <v>11</v>
      </c>
      <c r="AE21" s="82"/>
      <c r="AF21" s="35">
        <f>'ALL SCHOOLS BY DEPARTMENTS'!AF67</f>
        <v>1</v>
      </c>
      <c r="AG21" s="34">
        <f>'ALL SCHOOLS BY DEPARTMENTS'!AG67</f>
        <v>5</v>
      </c>
      <c r="AH21" s="34">
        <f>'ALL SCHOOLS BY DEPARTMENTS'!AH67</f>
        <v>10</v>
      </c>
      <c r="AI21" s="34">
        <f>'ALL SCHOOLS BY DEPARTMENTS'!AI67</f>
        <v>17</v>
      </c>
      <c r="AJ21" s="36">
        <f>'ALL SCHOOLS BY DEPARTMENTS'!AJ67</f>
        <v>24</v>
      </c>
      <c r="AK21" s="82"/>
      <c r="AL21" s="35">
        <f>'ALL SCHOOLS BY DEPARTMENTS'!AL67</f>
        <v>38</v>
      </c>
      <c r="AM21" s="34">
        <f>'ALL SCHOOLS BY DEPARTMENTS'!AM67</f>
        <v>8</v>
      </c>
      <c r="AN21" s="36">
        <f>'ALL SCHOOLS BY DEPARTMENTS'!AN67</f>
        <v>11</v>
      </c>
      <c r="AO21" s="82"/>
      <c r="AP21" s="35">
        <f>'ALL SCHOOLS BY DEPARTMENTS'!AP67</f>
        <v>1</v>
      </c>
      <c r="AQ21" s="34">
        <f>'ALL SCHOOLS BY DEPARTMENTS'!AQ67</f>
        <v>0</v>
      </c>
      <c r="AR21" s="34">
        <f>'ALL SCHOOLS BY DEPARTMENTS'!AR67</f>
        <v>1</v>
      </c>
      <c r="AS21" s="34">
        <f>'ALL SCHOOLS BY DEPARTMENTS'!AS67</f>
        <v>0</v>
      </c>
      <c r="AT21" s="34">
        <f>'ALL SCHOOLS BY DEPARTMENTS'!AT67</f>
        <v>1</v>
      </c>
      <c r="AU21" s="34">
        <f>'ALL SCHOOLS BY DEPARTMENTS'!AU67</f>
        <v>1</v>
      </c>
      <c r="AV21" s="36">
        <f>'ALL SCHOOLS BY DEPARTMENTS'!AV67</f>
        <v>4</v>
      </c>
      <c r="AW21" s="23"/>
    </row>
    <row r="22" spans="1:48" s="7" customFormat="1" ht="19.5" thickBot="1">
      <c r="A22" s="97" t="s">
        <v>108</v>
      </c>
      <c r="B22" s="70"/>
      <c r="C22" s="67">
        <f>'ALL SCHOOLS BY DEPARTMENTS'!C68</f>
        <v>0.07019704433497537</v>
      </c>
      <c r="D22" s="70"/>
      <c r="E22" s="68">
        <f>'ALL SCHOOLS BY DEPARTMENTS'!E68</f>
        <v>0.19298245614035087</v>
      </c>
      <c r="F22" s="69">
        <f>'ALL SCHOOLS BY DEPARTMENTS'!F68</f>
        <v>0.8070175438596491</v>
      </c>
      <c r="G22" s="70"/>
      <c r="H22" s="68">
        <f>'ALL SCHOOLS BY DEPARTMENTS'!H68</f>
        <v>0.9122807017543859</v>
      </c>
      <c r="I22" s="70">
        <f>'ALL SCHOOLS BY DEPARTMENTS'!I68</f>
        <v>0</v>
      </c>
      <c r="J22" s="70">
        <f>'ALL SCHOOLS BY DEPARTMENTS'!J68</f>
        <v>0.08771929824561403</v>
      </c>
      <c r="K22" s="69">
        <f>'ALL SCHOOLS BY DEPARTMENTS'!K68</f>
        <v>0</v>
      </c>
      <c r="L22" s="70"/>
      <c r="M22" s="68">
        <f>'ALL SCHOOLS BY DEPARTMENTS'!M68</f>
        <v>0</v>
      </c>
      <c r="N22" s="70">
        <f>'ALL SCHOOLS BY DEPARTMENTS'!N68</f>
        <v>0.17543859649122806</v>
      </c>
      <c r="O22" s="70">
        <f>'ALL SCHOOLS BY DEPARTMENTS'!O68</f>
        <v>0.24561403508771928</v>
      </c>
      <c r="P22" s="70">
        <f>'ALL SCHOOLS BY DEPARTMENTS'!P68</f>
        <v>0.3157894736842105</v>
      </c>
      <c r="Q22" s="69">
        <f>'ALL SCHOOLS BY DEPARTMENTS'!Q68</f>
        <v>0.2631578947368421</v>
      </c>
      <c r="R22" s="70"/>
      <c r="S22" s="68">
        <f>'ALL SCHOOLS BY DEPARTMENTS'!S68</f>
        <v>0.07017543859649122</v>
      </c>
      <c r="T22" s="70">
        <f>'ALL SCHOOLS BY DEPARTMENTS'!T68</f>
        <v>0</v>
      </c>
      <c r="U22" s="70">
        <f>'ALL SCHOOLS BY DEPARTMENTS'!U68</f>
        <v>0.07017543859649122</v>
      </c>
      <c r="V22" s="70">
        <f>'ALL SCHOOLS BY DEPARTMENTS'!V68</f>
        <v>0.017543859649122806</v>
      </c>
      <c r="W22" s="70">
        <f>'ALL SCHOOLS BY DEPARTMENTS'!W68</f>
        <v>0.017543859649122806</v>
      </c>
      <c r="X22" s="70">
        <f>'ALL SCHOOLS BY DEPARTMENTS'!X68</f>
        <v>0</v>
      </c>
      <c r="Y22" s="70">
        <f>'ALL SCHOOLS BY DEPARTMENTS'!Y68</f>
        <v>0.5964912280701754</v>
      </c>
      <c r="Z22" s="69">
        <f>'ALL SCHOOLS BY DEPARTMENTS'!Z68</f>
        <v>0.22807017543859648</v>
      </c>
      <c r="AA22" s="89"/>
      <c r="AB22" s="68">
        <f>'ALL SCHOOLS BY DEPARTMENTS'!AB68</f>
        <v>0</v>
      </c>
      <c r="AC22" s="70">
        <f>'ALL SCHOOLS BY DEPARTMENTS'!AC68</f>
        <v>0.8070175438596491</v>
      </c>
      <c r="AD22" s="69">
        <f>'ALL SCHOOLS BY DEPARTMENTS'!AD68</f>
        <v>0.19298245614035087</v>
      </c>
      <c r="AE22" s="89"/>
      <c r="AF22" s="68">
        <f>'ALL SCHOOLS BY DEPARTMENTS'!AF68</f>
        <v>0.017543859649122806</v>
      </c>
      <c r="AG22" s="70">
        <f>'ALL SCHOOLS BY DEPARTMENTS'!AG68</f>
        <v>0.08771929824561403</v>
      </c>
      <c r="AH22" s="70">
        <f>'ALL SCHOOLS BY DEPARTMENTS'!AH68</f>
        <v>0.17543859649122806</v>
      </c>
      <c r="AI22" s="70">
        <f>'ALL SCHOOLS BY DEPARTMENTS'!AI68</f>
        <v>0.2982456140350877</v>
      </c>
      <c r="AJ22" s="69">
        <f>'ALL SCHOOLS BY DEPARTMENTS'!AJ68</f>
        <v>0.42105263157894735</v>
      </c>
      <c r="AK22" s="89"/>
      <c r="AL22" s="68">
        <f>'ALL SCHOOLS BY DEPARTMENTS'!AL68</f>
        <v>0.6666666666666666</v>
      </c>
      <c r="AM22" s="70">
        <f>'ALL SCHOOLS BY DEPARTMENTS'!AM68</f>
        <v>0.14035087719298245</v>
      </c>
      <c r="AN22" s="69">
        <f>'ALL SCHOOLS BY DEPARTMENTS'!AN68</f>
        <v>0.19298245614035087</v>
      </c>
      <c r="AO22" s="89"/>
      <c r="AP22" s="68">
        <f>'ALL SCHOOLS BY DEPARTMENTS'!AP68</f>
        <v>0.017543859649122806</v>
      </c>
      <c r="AQ22" s="70">
        <f>'ALL SCHOOLS BY DEPARTMENTS'!AQ68</f>
        <v>0</v>
      </c>
      <c r="AR22" s="70">
        <f>'ALL SCHOOLS BY DEPARTMENTS'!AR68</f>
        <v>0.017543859649122806</v>
      </c>
      <c r="AS22" s="70">
        <f>'ALL SCHOOLS BY DEPARTMENTS'!AS68</f>
        <v>0</v>
      </c>
      <c r="AT22" s="70">
        <f>'ALL SCHOOLS BY DEPARTMENTS'!AT68</f>
        <v>0.017543859649122806</v>
      </c>
      <c r="AU22" s="70">
        <f>'ALL SCHOOLS BY DEPARTMENTS'!AU68</f>
        <v>0.017543859649122806</v>
      </c>
      <c r="AV22" s="69">
        <f>'ALL SCHOOLS BY DEPARTMENTS'!AV68</f>
        <v>0.07017543859649122</v>
      </c>
    </row>
    <row r="23" spans="1:48" ht="19.5" thickBot="1">
      <c r="A23" s="54"/>
      <c r="B23" s="34"/>
      <c r="C23" s="54"/>
      <c r="D23" s="34"/>
      <c r="E23" s="35"/>
      <c r="F23" s="36"/>
      <c r="G23" s="34"/>
      <c r="H23" s="35"/>
      <c r="I23" s="34"/>
      <c r="J23" s="34"/>
      <c r="K23" s="36"/>
      <c r="L23" s="34"/>
      <c r="M23" s="35"/>
      <c r="N23" s="34"/>
      <c r="O23" s="34"/>
      <c r="P23" s="34"/>
      <c r="Q23" s="36"/>
      <c r="R23" s="34"/>
      <c r="S23" s="35"/>
      <c r="T23" s="34"/>
      <c r="U23" s="34"/>
      <c r="V23" s="34"/>
      <c r="W23" s="34"/>
      <c r="X23" s="34"/>
      <c r="Y23" s="34"/>
      <c r="Z23" s="36"/>
      <c r="AA23" s="82"/>
      <c r="AB23" s="35"/>
      <c r="AC23" s="34"/>
      <c r="AD23" s="36"/>
      <c r="AE23" s="82"/>
      <c r="AF23" s="35"/>
      <c r="AG23" s="34"/>
      <c r="AH23" s="34"/>
      <c r="AI23" s="34"/>
      <c r="AJ23" s="36"/>
      <c r="AK23" s="82"/>
      <c r="AL23" s="35"/>
      <c r="AM23" s="34"/>
      <c r="AN23" s="36"/>
      <c r="AO23" s="82"/>
      <c r="AP23" s="35"/>
      <c r="AQ23" s="34"/>
      <c r="AR23" s="34"/>
      <c r="AS23" s="34"/>
      <c r="AT23" s="34"/>
      <c r="AU23" s="34"/>
      <c r="AV23" s="36"/>
    </row>
    <row r="24" spans="1:48" ht="18.75">
      <c r="A24" s="12" t="s">
        <v>7</v>
      </c>
      <c r="B24" s="34"/>
      <c r="C24" s="54"/>
      <c r="D24" s="34"/>
      <c r="E24" s="35"/>
      <c r="F24" s="36"/>
      <c r="G24" s="34"/>
      <c r="H24" s="35"/>
      <c r="I24" s="34"/>
      <c r="J24" s="34"/>
      <c r="K24" s="36"/>
      <c r="L24" s="34"/>
      <c r="M24" s="35"/>
      <c r="N24" s="34"/>
      <c r="O24" s="34"/>
      <c r="P24" s="34"/>
      <c r="Q24" s="36"/>
      <c r="R24" s="34"/>
      <c r="S24" s="35"/>
      <c r="T24" s="34"/>
      <c r="U24" s="34"/>
      <c r="V24" s="34"/>
      <c r="W24" s="34"/>
      <c r="X24" s="34"/>
      <c r="Y24" s="34"/>
      <c r="Z24" s="36"/>
      <c r="AA24" s="82"/>
      <c r="AB24" s="35"/>
      <c r="AC24" s="34"/>
      <c r="AD24" s="36"/>
      <c r="AE24" s="82"/>
      <c r="AF24" s="35"/>
      <c r="AG24" s="34"/>
      <c r="AH24" s="34"/>
      <c r="AI24" s="34"/>
      <c r="AJ24" s="36"/>
      <c r="AK24" s="82"/>
      <c r="AL24" s="35"/>
      <c r="AM24" s="34"/>
      <c r="AN24" s="36"/>
      <c r="AO24" s="82"/>
      <c r="AP24" s="35"/>
      <c r="AQ24" s="34"/>
      <c r="AR24" s="34"/>
      <c r="AS24" s="34"/>
      <c r="AT24" s="34"/>
      <c r="AU24" s="34"/>
      <c r="AV24" s="36"/>
    </row>
    <row r="25" spans="1:49" ht="18.75">
      <c r="A25" s="54" t="s">
        <v>3</v>
      </c>
      <c r="B25" s="34"/>
      <c r="C25" s="54">
        <f>'ALL SCHOOLS BY DEPARTMENTS'!C75</f>
        <v>30</v>
      </c>
      <c r="D25" s="34"/>
      <c r="E25" s="35">
        <f>'ALL SCHOOLS BY DEPARTMENTS'!E75</f>
        <v>12</v>
      </c>
      <c r="F25" s="36">
        <f>'ALL SCHOOLS BY DEPARTMENTS'!F75</f>
        <v>18</v>
      </c>
      <c r="G25" s="34"/>
      <c r="H25" s="35">
        <f>'ALL SCHOOLS BY DEPARTMENTS'!H75</f>
        <v>4</v>
      </c>
      <c r="I25" s="34">
        <f>'ALL SCHOOLS BY DEPARTMENTS'!I75</f>
        <v>26</v>
      </c>
      <c r="J25" s="34">
        <f>'ALL SCHOOLS BY DEPARTMENTS'!J75</f>
        <v>0</v>
      </c>
      <c r="K25" s="36">
        <f>'ALL SCHOOLS BY DEPARTMENTS'!K75</f>
        <v>0</v>
      </c>
      <c r="L25" s="34"/>
      <c r="M25" s="35">
        <f>'ALL SCHOOLS BY DEPARTMENTS'!M75</f>
        <v>0</v>
      </c>
      <c r="N25" s="34">
        <f>'ALL SCHOOLS BY DEPARTMENTS'!N75</f>
        <v>4</v>
      </c>
      <c r="O25" s="34">
        <f>'ALL SCHOOLS BY DEPARTMENTS'!O75</f>
        <v>10</v>
      </c>
      <c r="P25" s="34">
        <f>'ALL SCHOOLS BY DEPARTMENTS'!P75</f>
        <v>12</v>
      </c>
      <c r="Q25" s="36">
        <f>'ALL SCHOOLS BY DEPARTMENTS'!Q75</f>
        <v>4</v>
      </c>
      <c r="R25" s="34"/>
      <c r="S25" s="35">
        <f>'ALL SCHOOLS BY DEPARTMENTS'!S75</f>
        <v>0</v>
      </c>
      <c r="T25" s="34">
        <f>'ALL SCHOOLS BY DEPARTMENTS'!T75</f>
        <v>0</v>
      </c>
      <c r="U25" s="34">
        <f>'ALL SCHOOLS BY DEPARTMENTS'!U75</f>
        <v>0</v>
      </c>
      <c r="V25" s="34">
        <f>'ALL SCHOOLS BY DEPARTMENTS'!V75</f>
        <v>3</v>
      </c>
      <c r="W25" s="34">
        <f>'ALL SCHOOLS BY DEPARTMENTS'!W75</f>
        <v>0</v>
      </c>
      <c r="X25" s="34">
        <f>'ALL SCHOOLS BY DEPARTMENTS'!X75</f>
        <v>0</v>
      </c>
      <c r="Y25" s="34">
        <f>'ALL SCHOOLS BY DEPARTMENTS'!Y75</f>
        <v>27</v>
      </c>
      <c r="Z25" s="36">
        <f>'ALL SCHOOLS BY DEPARTMENTS'!Z75</f>
        <v>0</v>
      </c>
      <c r="AA25" s="82"/>
      <c r="AB25" s="35">
        <f>'ALL SCHOOLS BY DEPARTMENTS'!AB75</f>
        <v>0</v>
      </c>
      <c r="AC25" s="34">
        <f>'ALL SCHOOLS BY DEPARTMENTS'!AC75</f>
        <v>25</v>
      </c>
      <c r="AD25" s="36">
        <f>'ALL SCHOOLS BY DEPARTMENTS'!AD75</f>
        <v>5</v>
      </c>
      <c r="AE25" s="82"/>
      <c r="AF25" s="35">
        <f>'ALL SCHOOLS BY DEPARTMENTS'!AF75</f>
        <v>0</v>
      </c>
      <c r="AG25" s="34">
        <f>'ALL SCHOOLS BY DEPARTMENTS'!AG75</f>
        <v>0</v>
      </c>
      <c r="AH25" s="34">
        <f>'ALL SCHOOLS BY DEPARTMENTS'!AH75</f>
        <v>9</v>
      </c>
      <c r="AI25" s="34">
        <f>'ALL SCHOOLS BY DEPARTMENTS'!AI75</f>
        <v>10</v>
      </c>
      <c r="AJ25" s="36">
        <f>'ALL SCHOOLS BY DEPARTMENTS'!AJ75</f>
        <v>11</v>
      </c>
      <c r="AK25" s="82"/>
      <c r="AL25" s="35">
        <f>'ALL SCHOOLS BY DEPARTMENTS'!AL75</f>
        <v>19</v>
      </c>
      <c r="AM25" s="34">
        <f>'ALL SCHOOLS BY DEPARTMENTS'!AM75</f>
        <v>5</v>
      </c>
      <c r="AN25" s="36">
        <f>'ALL SCHOOLS BY DEPARTMENTS'!AN75</f>
        <v>6</v>
      </c>
      <c r="AO25" s="82"/>
      <c r="AP25" s="35">
        <f>'ALL SCHOOLS BY DEPARTMENTS'!AP75</f>
        <v>0</v>
      </c>
      <c r="AQ25" s="34">
        <f>'ALL SCHOOLS BY DEPARTMENTS'!AQ75</f>
        <v>1</v>
      </c>
      <c r="AR25" s="34">
        <f>'ALL SCHOOLS BY DEPARTMENTS'!AR75</f>
        <v>1</v>
      </c>
      <c r="AS25" s="34">
        <f>'ALL SCHOOLS BY DEPARTMENTS'!AS75</f>
        <v>1</v>
      </c>
      <c r="AT25" s="34">
        <f>'ALL SCHOOLS BY DEPARTMENTS'!AT75</f>
        <v>0</v>
      </c>
      <c r="AU25" s="34">
        <f>'ALL SCHOOLS BY DEPARTMENTS'!AU75</f>
        <v>0</v>
      </c>
      <c r="AV25" s="36">
        <f>'ALL SCHOOLS BY DEPARTMENTS'!AV75</f>
        <v>2</v>
      </c>
      <c r="AW25" s="23"/>
    </row>
    <row r="26" spans="1:48" s="7" customFormat="1" ht="19.5" thickBot="1">
      <c r="A26" s="97" t="s">
        <v>108</v>
      </c>
      <c r="B26" s="70"/>
      <c r="C26" s="67">
        <f>'ALL SCHOOLS BY DEPARTMENTS'!C76</f>
        <v>0.03694581280788178</v>
      </c>
      <c r="D26" s="70"/>
      <c r="E26" s="68">
        <f>'ALL SCHOOLS BY DEPARTMENTS'!E76</f>
        <v>0.4</v>
      </c>
      <c r="F26" s="69">
        <f>'ALL SCHOOLS BY DEPARTMENTS'!F76</f>
        <v>0.6</v>
      </c>
      <c r="G26" s="70"/>
      <c r="H26" s="68">
        <f>'ALL SCHOOLS BY DEPARTMENTS'!H76</f>
        <v>0.13333333333333333</v>
      </c>
      <c r="I26" s="70">
        <f>'ALL SCHOOLS BY DEPARTMENTS'!I76</f>
        <v>0.8666666666666667</v>
      </c>
      <c r="J26" s="70">
        <f>'ALL SCHOOLS BY DEPARTMENTS'!J76</f>
        <v>0</v>
      </c>
      <c r="K26" s="69">
        <f>'ALL SCHOOLS BY DEPARTMENTS'!K76</f>
        <v>0</v>
      </c>
      <c r="L26" s="70"/>
      <c r="M26" s="68">
        <f>'ALL SCHOOLS BY DEPARTMENTS'!M76</f>
        <v>0</v>
      </c>
      <c r="N26" s="70">
        <f>'ALL SCHOOLS BY DEPARTMENTS'!N76</f>
        <v>0.13333333333333333</v>
      </c>
      <c r="O26" s="70">
        <f>'ALL SCHOOLS BY DEPARTMENTS'!O76</f>
        <v>0.3333333333333333</v>
      </c>
      <c r="P26" s="70">
        <f>'ALL SCHOOLS BY DEPARTMENTS'!P76</f>
        <v>0.4</v>
      </c>
      <c r="Q26" s="69">
        <f>'ALL SCHOOLS BY DEPARTMENTS'!Q76</f>
        <v>0.13333333333333333</v>
      </c>
      <c r="R26" s="70"/>
      <c r="S26" s="68">
        <f>'ALL SCHOOLS BY DEPARTMENTS'!S76</f>
        <v>0</v>
      </c>
      <c r="T26" s="70">
        <f>'ALL SCHOOLS BY DEPARTMENTS'!T76</f>
        <v>0</v>
      </c>
      <c r="U26" s="70">
        <f>'ALL SCHOOLS BY DEPARTMENTS'!U76</f>
        <v>0</v>
      </c>
      <c r="V26" s="70">
        <f>'ALL SCHOOLS BY DEPARTMENTS'!V76</f>
        <v>0.1</v>
      </c>
      <c r="W26" s="70">
        <f>'ALL SCHOOLS BY DEPARTMENTS'!W76</f>
        <v>0</v>
      </c>
      <c r="X26" s="70">
        <f>'ALL SCHOOLS BY DEPARTMENTS'!X76</f>
        <v>0</v>
      </c>
      <c r="Y26" s="70">
        <f>'ALL SCHOOLS BY DEPARTMENTS'!Y76</f>
        <v>0.9</v>
      </c>
      <c r="Z26" s="69">
        <f>'ALL SCHOOLS BY DEPARTMENTS'!Z76</f>
        <v>0</v>
      </c>
      <c r="AA26" s="89"/>
      <c r="AB26" s="68">
        <f>'ALL SCHOOLS BY DEPARTMENTS'!AB76</f>
        <v>0</v>
      </c>
      <c r="AC26" s="70">
        <f>'ALL SCHOOLS BY DEPARTMENTS'!AC76</f>
        <v>0.8333333333333334</v>
      </c>
      <c r="AD26" s="69">
        <f>'ALL SCHOOLS BY DEPARTMENTS'!AD76</f>
        <v>0.16666666666666666</v>
      </c>
      <c r="AE26" s="89"/>
      <c r="AF26" s="68">
        <f>'ALL SCHOOLS BY DEPARTMENTS'!AF76</f>
        <v>0</v>
      </c>
      <c r="AG26" s="70">
        <f>'ALL SCHOOLS BY DEPARTMENTS'!AG76</f>
        <v>0</v>
      </c>
      <c r="AH26" s="70">
        <f>'ALL SCHOOLS BY DEPARTMENTS'!AH76</f>
        <v>0.3</v>
      </c>
      <c r="AI26" s="70">
        <f>'ALL SCHOOLS BY DEPARTMENTS'!AI76</f>
        <v>0.3333333333333333</v>
      </c>
      <c r="AJ26" s="69">
        <f>'ALL SCHOOLS BY DEPARTMENTS'!AJ76</f>
        <v>0.36666666666666664</v>
      </c>
      <c r="AK26" s="89"/>
      <c r="AL26" s="68">
        <f>'ALL SCHOOLS BY DEPARTMENTS'!AL76</f>
        <v>0.6333333333333333</v>
      </c>
      <c r="AM26" s="70">
        <f>'ALL SCHOOLS BY DEPARTMENTS'!AM76</f>
        <v>0.16666666666666666</v>
      </c>
      <c r="AN26" s="69">
        <f>'ALL SCHOOLS BY DEPARTMENTS'!AN76</f>
        <v>0.2</v>
      </c>
      <c r="AO26" s="89"/>
      <c r="AP26" s="68">
        <f>'ALL SCHOOLS BY DEPARTMENTS'!AP76</f>
        <v>0</v>
      </c>
      <c r="AQ26" s="70">
        <f>'ALL SCHOOLS BY DEPARTMENTS'!AQ76</f>
        <v>0.03333333333333333</v>
      </c>
      <c r="AR26" s="70">
        <f>'ALL SCHOOLS BY DEPARTMENTS'!AR76</f>
        <v>0.03333333333333333</v>
      </c>
      <c r="AS26" s="70">
        <f>'ALL SCHOOLS BY DEPARTMENTS'!AS76</f>
        <v>0.03333333333333333</v>
      </c>
      <c r="AT26" s="70">
        <f>'ALL SCHOOLS BY DEPARTMENTS'!AT76</f>
        <v>0</v>
      </c>
      <c r="AU26" s="70">
        <f>'ALL SCHOOLS BY DEPARTMENTS'!AU76</f>
        <v>0</v>
      </c>
      <c r="AV26" s="69">
        <f>'ALL SCHOOLS BY DEPARTMENTS'!AV76</f>
        <v>0.06666666666666667</v>
      </c>
    </row>
    <row r="27" spans="1:48" ht="19.5" thickBot="1">
      <c r="A27" s="54"/>
      <c r="B27" s="34"/>
      <c r="C27" s="54"/>
      <c r="D27" s="34"/>
      <c r="E27" s="35"/>
      <c r="F27" s="36"/>
      <c r="G27" s="34"/>
      <c r="H27" s="35"/>
      <c r="I27" s="34"/>
      <c r="J27" s="34"/>
      <c r="K27" s="36"/>
      <c r="L27" s="34"/>
      <c r="M27" s="35"/>
      <c r="N27" s="34"/>
      <c r="O27" s="34"/>
      <c r="P27" s="34"/>
      <c r="Q27" s="36"/>
      <c r="R27" s="34"/>
      <c r="S27" s="35"/>
      <c r="T27" s="34"/>
      <c r="U27" s="34"/>
      <c r="V27" s="34"/>
      <c r="W27" s="34"/>
      <c r="X27" s="34"/>
      <c r="Y27" s="34"/>
      <c r="Z27" s="36"/>
      <c r="AA27" s="82"/>
      <c r="AB27" s="35"/>
      <c r="AC27" s="34"/>
      <c r="AD27" s="36"/>
      <c r="AE27" s="82"/>
      <c r="AF27" s="35"/>
      <c r="AG27" s="34"/>
      <c r="AH27" s="34"/>
      <c r="AI27" s="34"/>
      <c r="AJ27" s="36"/>
      <c r="AK27" s="82"/>
      <c r="AL27" s="35"/>
      <c r="AM27" s="34"/>
      <c r="AN27" s="36"/>
      <c r="AO27" s="82"/>
      <c r="AP27" s="35"/>
      <c r="AQ27" s="34"/>
      <c r="AR27" s="34"/>
      <c r="AS27" s="34"/>
      <c r="AT27" s="34"/>
      <c r="AU27" s="34"/>
      <c r="AV27" s="36"/>
    </row>
    <row r="28" spans="1:48" ht="18.75">
      <c r="A28" s="12" t="s">
        <v>8</v>
      </c>
      <c r="B28" s="34"/>
      <c r="C28" s="54"/>
      <c r="D28" s="34"/>
      <c r="E28" s="35"/>
      <c r="F28" s="36"/>
      <c r="G28" s="34"/>
      <c r="H28" s="35"/>
      <c r="I28" s="34"/>
      <c r="J28" s="34"/>
      <c r="K28" s="36"/>
      <c r="L28" s="34"/>
      <c r="M28" s="35"/>
      <c r="N28" s="34"/>
      <c r="O28" s="34"/>
      <c r="P28" s="34"/>
      <c r="Q28" s="36"/>
      <c r="R28" s="34"/>
      <c r="S28" s="35"/>
      <c r="T28" s="34"/>
      <c r="U28" s="34"/>
      <c r="V28" s="34"/>
      <c r="W28" s="34"/>
      <c r="X28" s="34"/>
      <c r="Y28" s="34"/>
      <c r="Z28" s="36"/>
      <c r="AA28" s="82"/>
      <c r="AB28" s="35"/>
      <c r="AC28" s="34"/>
      <c r="AD28" s="36"/>
      <c r="AE28" s="82"/>
      <c r="AF28" s="35"/>
      <c r="AG28" s="34"/>
      <c r="AH28" s="34"/>
      <c r="AI28" s="34"/>
      <c r="AJ28" s="36"/>
      <c r="AK28" s="82"/>
      <c r="AL28" s="35"/>
      <c r="AM28" s="34"/>
      <c r="AN28" s="36"/>
      <c r="AO28" s="82"/>
      <c r="AP28" s="35"/>
      <c r="AQ28" s="34"/>
      <c r="AR28" s="34"/>
      <c r="AS28" s="34"/>
      <c r="AT28" s="34"/>
      <c r="AU28" s="34"/>
      <c r="AV28" s="36"/>
    </row>
    <row r="29" spans="1:49" ht="18.75">
      <c r="A29" s="54" t="s">
        <v>3</v>
      </c>
      <c r="B29" s="34"/>
      <c r="C29" s="54">
        <f>'ALL SCHOOLS BY DEPARTMENTS'!C89</f>
        <v>65</v>
      </c>
      <c r="D29" s="34"/>
      <c r="E29" s="35">
        <f>'ALL SCHOOLS BY DEPARTMENTS'!E89</f>
        <v>24</v>
      </c>
      <c r="F29" s="36">
        <f>'ALL SCHOOLS BY DEPARTMENTS'!F89</f>
        <v>41</v>
      </c>
      <c r="G29" s="34"/>
      <c r="H29" s="35">
        <f>'ALL SCHOOLS BY DEPARTMENTS'!H89</f>
        <v>37</v>
      </c>
      <c r="I29" s="34">
        <f>'ALL SCHOOLS BY DEPARTMENTS'!I89</f>
        <v>28</v>
      </c>
      <c r="J29" s="34">
        <f>'ALL SCHOOLS BY DEPARTMENTS'!J89</f>
        <v>0</v>
      </c>
      <c r="K29" s="36">
        <f>'ALL SCHOOLS BY DEPARTMENTS'!K89</f>
        <v>0</v>
      </c>
      <c r="L29" s="34"/>
      <c r="M29" s="35">
        <f>'ALL SCHOOLS BY DEPARTMENTS'!M89</f>
        <v>6</v>
      </c>
      <c r="N29" s="34">
        <f>'ALL SCHOOLS BY DEPARTMENTS'!N89</f>
        <v>16</v>
      </c>
      <c r="O29" s="34">
        <f>'ALL SCHOOLS BY DEPARTMENTS'!O89</f>
        <v>20</v>
      </c>
      <c r="P29" s="34">
        <f>'ALL SCHOOLS BY DEPARTMENTS'!P89</f>
        <v>11</v>
      </c>
      <c r="Q29" s="36">
        <f>'ALL SCHOOLS BY DEPARTMENTS'!Q89</f>
        <v>12</v>
      </c>
      <c r="R29" s="34"/>
      <c r="S29" s="35">
        <f>'ALL SCHOOLS BY DEPARTMENTS'!S89</f>
        <v>1</v>
      </c>
      <c r="T29" s="34">
        <f>'ALL SCHOOLS BY DEPARTMENTS'!T89</f>
        <v>1</v>
      </c>
      <c r="U29" s="34">
        <f>'ALL SCHOOLS BY DEPARTMENTS'!U89</f>
        <v>3</v>
      </c>
      <c r="V29" s="34">
        <f>'ALL SCHOOLS BY DEPARTMENTS'!V89</f>
        <v>1</v>
      </c>
      <c r="W29" s="34">
        <f>'ALL SCHOOLS BY DEPARTMENTS'!W89</f>
        <v>0</v>
      </c>
      <c r="X29" s="34">
        <f>'ALL SCHOOLS BY DEPARTMENTS'!X89</f>
        <v>0</v>
      </c>
      <c r="Y29" s="34">
        <f>'ALL SCHOOLS BY DEPARTMENTS'!Y89</f>
        <v>54</v>
      </c>
      <c r="Z29" s="36">
        <f>'ALL SCHOOLS BY DEPARTMENTS'!Z89</f>
        <v>5</v>
      </c>
      <c r="AA29" s="82"/>
      <c r="AB29" s="35">
        <f>'ALL SCHOOLS BY DEPARTMENTS'!AB89</f>
        <v>0</v>
      </c>
      <c r="AC29" s="34">
        <f>'ALL SCHOOLS BY DEPARTMENTS'!AC89</f>
        <v>0</v>
      </c>
      <c r="AD29" s="36">
        <f>'ALL SCHOOLS BY DEPARTMENTS'!AD89</f>
        <v>65</v>
      </c>
      <c r="AE29" s="82"/>
      <c r="AF29" s="35">
        <f>'ALL SCHOOLS BY DEPARTMENTS'!AF89</f>
        <v>0</v>
      </c>
      <c r="AG29" s="34">
        <f>'ALL SCHOOLS BY DEPARTMENTS'!AG89</f>
        <v>3</v>
      </c>
      <c r="AH29" s="34">
        <f>'ALL SCHOOLS BY DEPARTMENTS'!AH89</f>
        <v>22</v>
      </c>
      <c r="AI29" s="34">
        <f>'ALL SCHOOLS BY DEPARTMENTS'!AI89</f>
        <v>16</v>
      </c>
      <c r="AJ29" s="36">
        <f>'ALL SCHOOLS BY DEPARTMENTS'!AJ89</f>
        <v>24</v>
      </c>
      <c r="AK29" s="82"/>
      <c r="AL29" s="35">
        <f>'ALL SCHOOLS BY DEPARTMENTS'!AL89</f>
        <v>30</v>
      </c>
      <c r="AM29" s="34">
        <f>'ALL SCHOOLS BY DEPARTMENTS'!AM89</f>
        <v>7</v>
      </c>
      <c r="AN29" s="36">
        <f>'ALL SCHOOLS BY DEPARTMENTS'!AN89</f>
        <v>28</v>
      </c>
      <c r="AO29" s="82"/>
      <c r="AP29" s="35">
        <f>'ALL SCHOOLS BY DEPARTMENTS'!AP89</f>
        <v>0</v>
      </c>
      <c r="AQ29" s="34">
        <f>'ALL SCHOOLS BY DEPARTMENTS'!AQ89</f>
        <v>0</v>
      </c>
      <c r="AR29" s="34">
        <f>'ALL SCHOOLS BY DEPARTMENTS'!AR89</f>
        <v>2</v>
      </c>
      <c r="AS29" s="34">
        <f>'ALL SCHOOLS BY DEPARTMENTS'!AS89</f>
        <v>1</v>
      </c>
      <c r="AT29" s="34">
        <f>'ALL SCHOOLS BY DEPARTMENTS'!AT89</f>
        <v>1</v>
      </c>
      <c r="AU29" s="34">
        <f>'ALL SCHOOLS BY DEPARTMENTS'!AU89</f>
        <v>2</v>
      </c>
      <c r="AV29" s="36">
        <f>'ALL SCHOOLS BY DEPARTMENTS'!AV89</f>
        <v>1</v>
      </c>
      <c r="AW29" s="23"/>
    </row>
    <row r="30" spans="1:48" s="7" customFormat="1" ht="19.5" thickBot="1">
      <c r="A30" s="97" t="s">
        <v>108</v>
      </c>
      <c r="B30" s="70"/>
      <c r="C30" s="67">
        <f>'ALL SCHOOLS BY DEPARTMENTS'!C90</f>
        <v>0.08004926108374384</v>
      </c>
      <c r="D30" s="70"/>
      <c r="E30" s="68">
        <f>'ALL SCHOOLS BY DEPARTMENTS'!E90</f>
        <v>0.36923076923076925</v>
      </c>
      <c r="F30" s="69">
        <f>'ALL SCHOOLS BY DEPARTMENTS'!F90</f>
        <v>0.6307692307692307</v>
      </c>
      <c r="G30" s="70"/>
      <c r="H30" s="68">
        <f>'ALL SCHOOLS BY DEPARTMENTS'!H90</f>
        <v>0.5692307692307692</v>
      </c>
      <c r="I30" s="70">
        <f>'ALL SCHOOLS BY DEPARTMENTS'!I90</f>
        <v>0.4307692307692308</v>
      </c>
      <c r="J30" s="70">
        <f>'ALL SCHOOLS BY DEPARTMENTS'!J90</f>
        <v>0</v>
      </c>
      <c r="K30" s="69">
        <f>'ALL SCHOOLS BY DEPARTMENTS'!K90</f>
        <v>0</v>
      </c>
      <c r="L30" s="70"/>
      <c r="M30" s="68">
        <f>'ALL SCHOOLS BY DEPARTMENTS'!M90</f>
        <v>0.09230769230769231</v>
      </c>
      <c r="N30" s="70">
        <f>'ALL SCHOOLS BY DEPARTMENTS'!N90</f>
        <v>0.24615384615384617</v>
      </c>
      <c r="O30" s="70">
        <f>'ALL SCHOOLS BY DEPARTMENTS'!O90</f>
        <v>0.3076923076923077</v>
      </c>
      <c r="P30" s="70">
        <f>'ALL SCHOOLS BY DEPARTMENTS'!P90</f>
        <v>0.16923076923076924</v>
      </c>
      <c r="Q30" s="69">
        <f>'ALL SCHOOLS BY DEPARTMENTS'!Q90</f>
        <v>0.18461538461538463</v>
      </c>
      <c r="R30" s="70"/>
      <c r="S30" s="68">
        <f>'ALL SCHOOLS BY DEPARTMENTS'!S90</f>
        <v>0.015384615384615385</v>
      </c>
      <c r="T30" s="70">
        <f>'ALL SCHOOLS BY DEPARTMENTS'!T90</f>
        <v>0.015384615384615385</v>
      </c>
      <c r="U30" s="70">
        <f>'ALL SCHOOLS BY DEPARTMENTS'!U90</f>
        <v>0.046153846153846156</v>
      </c>
      <c r="V30" s="70">
        <f>'ALL SCHOOLS BY DEPARTMENTS'!V90</f>
        <v>0.015384615384615385</v>
      </c>
      <c r="W30" s="70">
        <f>'ALL SCHOOLS BY DEPARTMENTS'!W90</f>
        <v>0</v>
      </c>
      <c r="X30" s="70">
        <f>'ALL SCHOOLS BY DEPARTMENTS'!X90</f>
        <v>0</v>
      </c>
      <c r="Y30" s="70">
        <f>'ALL SCHOOLS BY DEPARTMENTS'!Y90</f>
        <v>0.8307692307692308</v>
      </c>
      <c r="Z30" s="69">
        <f>'ALL SCHOOLS BY DEPARTMENTS'!Z90</f>
        <v>0.07692307692307693</v>
      </c>
      <c r="AA30" s="89"/>
      <c r="AB30" s="68">
        <f>'ALL SCHOOLS BY DEPARTMENTS'!AB90</f>
        <v>0</v>
      </c>
      <c r="AC30" s="70">
        <f>'ALL SCHOOLS BY DEPARTMENTS'!AC90</f>
        <v>0</v>
      </c>
      <c r="AD30" s="69">
        <f>'ALL SCHOOLS BY DEPARTMENTS'!AD90</f>
        <v>1</v>
      </c>
      <c r="AE30" s="89"/>
      <c r="AF30" s="68">
        <f>'ALL SCHOOLS BY DEPARTMENTS'!AF90</f>
        <v>0</v>
      </c>
      <c r="AG30" s="70">
        <f>'ALL SCHOOLS BY DEPARTMENTS'!AG90</f>
        <v>0.046153846153846156</v>
      </c>
      <c r="AH30" s="70">
        <f>'ALL SCHOOLS BY DEPARTMENTS'!AH90</f>
        <v>0.3384615384615385</v>
      </c>
      <c r="AI30" s="70">
        <f>'ALL SCHOOLS BY DEPARTMENTS'!AI90</f>
        <v>0.24615384615384617</v>
      </c>
      <c r="AJ30" s="69">
        <f>'ALL SCHOOLS BY DEPARTMENTS'!AJ90</f>
        <v>0.36923076923076925</v>
      </c>
      <c r="AK30" s="89"/>
      <c r="AL30" s="68">
        <f>'ALL SCHOOLS BY DEPARTMENTS'!AL90</f>
        <v>0.46153846153846156</v>
      </c>
      <c r="AM30" s="70">
        <f>'ALL SCHOOLS BY DEPARTMENTS'!AM90</f>
        <v>0.1076923076923077</v>
      </c>
      <c r="AN30" s="69">
        <f>'ALL SCHOOLS BY DEPARTMENTS'!AN90</f>
        <v>0.4307692307692308</v>
      </c>
      <c r="AO30" s="89"/>
      <c r="AP30" s="68">
        <f>'ALL SCHOOLS BY DEPARTMENTS'!AP90</f>
        <v>0</v>
      </c>
      <c r="AQ30" s="70">
        <f>'ALL SCHOOLS BY DEPARTMENTS'!AQ90</f>
        <v>0</v>
      </c>
      <c r="AR30" s="70">
        <f>'ALL SCHOOLS BY DEPARTMENTS'!AR90</f>
        <v>0.03076923076923077</v>
      </c>
      <c r="AS30" s="70">
        <f>'ALL SCHOOLS BY DEPARTMENTS'!AS90</f>
        <v>0.015384615384615385</v>
      </c>
      <c r="AT30" s="70">
        <f>'ALL SCHOOLS BY DEPARTMENTS'!AT90</f>
        <v>0.015384615384615385</v>
      </c>
      <c r="AU30" s="70">
        <f>'ALL SCHOOLS BY DEPARTMENTS'!AU90</f>
        <v>0.03076923076923077</v>
      </c>
      <c r="AV30" s="69">
        <f>'ALL SCHOOLS BY DEPARTMENTS'!AV90</f>
        <v>0.015384615384615385</v>
      </c>
    </row>
    <row r="31" spans="1:48" ht="19.5" thickBot="1">
      <c r="A31" s="54"/>
      <c r="B31" s="34"/>
      <c r="C31" s="54"/>
      <c r="D31" s="34"/>
      <c r="E31" s="35"/>
      <c r="F31" s="36"/>
      <c r="G31" s="34"/>
      <c r="H31" s="35"/>
      <c r="I31" s="34"/>
      <c r="J31" s="34"/>
      <c r="K31" s="36"/>
      <c r="L31" s="34"/>
      <c r="M31" s="35"/>
      <c r="N31" s="34"/>
      <c r="O31" s="34"/>
      <c r="P31" s="34"/>
      <c r="Q31" s="36"/>
      <c r="R31" s="34"/>
      <c r="S31" s="35"/>
      <c r="T31" s="34"/>
      <c r="U31" s="34"/>
      <c r="V31" s="34"/>
      <c r="W31" s="34"/>
      <c r="X31" s="34"/>
      <c r="Y31" s="34"/>
      <c r="Z31" s="36"/>
      <c r="AA31" s="82"/>
      <c r="AB31" s="35"/>
      <c r="AC31" s="34"/>
      <c r="AD31" s="36"/>
      <c r="AE31" s="82"/>
      <c r="AF31" s="35"/>
      <c r="AG31" s="34"/>
      <c r="AH31" s="34"/>
      <c r="AI31" s="34"/>
      <c r="AJ31" s="36"/>
      <c r="AK31" s="82"/>
      <c r="AL31" s="35"/>
      <c r="AM31" s="34"/>
      <c r="AN31" s="36"/>
      <c r="AO31" s="82"/>
      <c r="AP31" s="35"/>
      <c r="AQ31" s="34"/>
      <c r="AR31" s="34"/>
      <c r="AS31" s="34"/>
      <c r="AT31" s="34"/>
      <c r="AU31" s="34"/>
      <c r="AV31" s="36"/>
    </row>
    <row r="32" spans="1:48" ht="18.75">
      <c r="A32" s="12" t="s">
        <v>9</v>
      </c>
      <c r="B32" s="34"/>
      <c r="C32" s="54"/>
      <c r="D32" s="34"/>
      <c r="E32" s="35"/>
      <c r="F32" s="36"/>
      <c r="G32" s="34"/>
      <c r="H32" s="35"/>
      <c r="I32" s="34"/>
      <c r="J32" s="34"/>
      <c r="K32" s="36"/>
      <c r="L32" s="34"/>
      <c r="M32" s="35"/>
      <c r="N32" s="34"/>
      <c r="O32" s="34"/>
      <c r="P32" s="34"/>
      <c r="Q32" s="36"/>
      <c r="R32" s="34"/>
      <c r="S32" s="35"/>
      <c r="T32" s="34"/>
      <c r="U32" s="34"/>
      <c r="V32" s="34"/>
      <c r="W32" s="34"/>
      <c r="X32" s="34"/>
      <c r="Y32" s="34"/>
      <c r="Z32" s="36"/>
      <c r="AA32" s="82"/>
      <c r="AB32" s="35"/>
      <c r="AC32" s="34"/>
      <c r="AD32" s="36"/>
      <c r="AE32" s="82"/>
      <c r="AF32" s="35"/>
      <c r="AG32" s="34"/>
      <c r="AH32" s="34"/>
      <c r="AI32" s="34"/>
      <c r="AJ32" s="36"/>
      <c r="AK32" s="82"/>
      <c r="AL32" s="35"/>
      <c r="AM32" s="34"/>
      <c r="AN32" s="36"/>
      <c r="AO32" s="82"/>
      <c r="AP32" s="35"/>
      <c r="AQ32" s="34"/>
      <c r="AR32" s="34"/>
      <c r="AS32" s="34"/>
      <c r="AT32" s="34"/>
      <c r="AU32" s="34"/>
      <c r="AV32" s="36"/>
    </row>
    <row r="33" spans="1:49" ht="18.75">
      <c r="A33" s="54" t="s">
        <v>3</v>
      </c>
      <c r="B33" s="34"/>
      <c r="C33" s="54">
        <f>'ALL SCHOOLS BY DEPARTMENTS'!C96</f>
        <v>15</v>
      </c>
      <c r="D33" s="34"/>
      <c r="E33" s="35">
        <f>'ALL SCHOOLS BY DEPARTMENTS'!E96</f>
        <v>4</v>
      </c>
      <c r="F33" s="36">
        <f>'ALL SCHOOLS BY DEPARTMENTS'!F96</f>
        <v>11</v>
      </c>
      <c r="G33" s="34"/>
      <c r="H33" s="35">
        <f>'ALL SCHOOLS BY DEPARTMENTS'!H96</f>
        <v>12</v>
      </c>
      <c r="I33" s="34">
        <f>'ALL SCHOOLS BY DEPARTMENTS'!I96</f>
        <v>1</v>
      </c>
      <c r="J33" s="34">
        <f>'ALL SCHOOLS BY DEPARTMENTS'!J96</f>
        <v>2</v>
      </c>
      <c r="K33" s="36">
        <f>'ALL SCHOOLS BY DEPARTMENTS'!K96</f>
        <v>0</v>
      </c>
      <c r="L33" s="34"/>
      <c r="M33" s="35">
        <f>'ALL SCHOOLS BY DEPARTMENTS'!M96</f>
        <v>0</v>
      </c>
      <c r="N33" s="34">
        <f>'ALL SCHOOLS BY DEPARTMENTS'!N96</f>
        <v>2</v>
      </c>
      <c r="O33" s="34">
        <f>'ALL SCHOOLS BY DEPARTMENTS'!O96</f>
        <v>3</v>
      </c>
      <c r="P33" s="34">
        <f>'ALL SCHOOLS BY DEPARTMENTS'!P96</f>
        <v>5</v>
      </c>
      <c r="Q33" s="36">
        <f>'ALL SCHOOLS BY DEPARTMENTS'!Q96</f>
        <v>5</v>
      </c>
      <c r="R33" s="34"/>
      <c r="S33" s="35">
        <f>'ALL SCHOOLS BY DEPARTMENTS'!S96</f>
        <v>1</v>
      </c>
      <c r="T33" s="34">
        <f>'ALL SCHOOLS BY DEPARTMENTS'!T96</f>
        <v>0</v>
      </c>
      <c r="U33" s="34">
        <f>'ALL SCHOOLS BY DEPARTMENTS'!U96</f>
        <v>0</v>
      </c>
      <c r="V33" s="34">
        <f>'ALL SCHOOLS BY DEPARTMENTS'!V96</f>
        <v>0</v>
      </c>
      <c r="W33" s="34">
        <f>'ALL SCHOOLS BY DEPARTMENTS'!W96</f>
        <v>0</v>
      </c>
      <c r="X33" s="34">
        <f>'ALL SCHOOLS BY DEPARTMENTS'!X96</f>
        <v>0</v>
      </c>
      <c r="Y33" s="34">
        <f>'ALL SCHOOLS BY DEPARTMENTS'!Y96</f>
        <v>13</v>
      </c>
      <c r="Z33" s="36">
        <f>'ALL SCHOOLS BY DEPARTMENTS'!Z96</f>
        <v>1</v>
      </c>
      <c r="AA33" s="82"/>
      <c r="AB33" s="35">
        <f>'ALL SCHOOLS BY DEPARTMENTS'!AB96</f>
        <v>0</v>
      </c>
      <c r="AC33" s="34">
        <f>'ALL SCHOOLS BY DEPARTMENTS'!AC96</f>
        <v>14</v>
      </c>
      <c r="AD33" s="36">
        <f>'ALL SCHOOLS BY DEPARTMENTS'!AD96</f>
        <v>1</v>
      </c>
      <c r="AE33" s="82"/>
      <c r="AF33" s="35">
        <f>'ALL SCHOOLS BY DEPARTMENTS'!AF96</f>
        <v>0</v>
      </c>
      <c r="AG33" s="34">
        <f>'ALL SCHOOLS BY DEPARTMENTS'!AG96</f>
        <v>1</v>
      </c>
      <c r="AH33" s="34">
        <f>'ALL SCHOOLS BY DEPARTMENTS'!AH96</f>
        <v>7</v>
      </c>
      <c r="AI33" s="34">
        <f>'ALL SCHOOLS BY DEPARTMENTS'!AI96</f>
        <v>3</v>
      </c>
      <c r="AJ33" s="36">
        <f>'ALL SCHOOLS BY DEPARTMENTS'!AJ96</f>
        <v>4</v>
      </c>
      <c r="AK33" s="82"/>
      <c r="AL33" s="35">
        <f>'ALL SCHOOLS BY DEPARTMENTS'!AL96</f>
        <v>6</v>
      </c>
      <c r="AM33" s="34">
        <f>'ALL SCHOOLS BY DEPARTMENTS'!AM96</f>
        <v>5</v>
      </c>
      <c r="AN33" s="36">
        <f>'ALL SCHOOLS BY DEPARTMENTS'!AN96</f>
        <v>4</v>
      </c>
      <c r="AO33" s="82"/>
      <c r="AP33" s="35">
        <f>'ALL SCHOOLS BY DEPARTMENTS'!AP96</f>
        <v>0</v>
      </c>
      <c r="AQ33" s="34">
        <f>'ALL SCHOOLS BY DEPARTMENTS'!AQ96</f>
        <v>0</v>
      </c>
      <c r="AR33" s="34">
        <f>'ALL SCHOOLS BY DEPARTMENTS'!AR96</f>
        <v>2</v>
      </c>
      <c r="AS33" s="34">
        <f>'ALL SCHOOLS BY DEPARTMENTS'!AS96</f>
        <v>0</v>
      </c>
      <c r="AT33" s="34">
        <f>'ALL SCHOOLS BY DEPARTMENTS'!AT96</f>
        <v>1</v>
      </c>
      <c r="AU33" s="34">
        <f>'ALL SCHOOLS BY DEPARTMENTS'!AU96</f>
        <v>0</v>
      </c>
      <c r="AV33" s="36">
        <f>'ALL SCHOOLS BY DEPARTMENTS'!AV96</f>
        <v>2</v>
      </c>
      <c r="AW33" s="23"/>
    </row>
    <row r="34" spans="1:48" s="7" customFormat="1" ht="19.5" thickBot="1">
      <c r="A34" s="97" t="s">
        <v>108</v>
      </c>
      <c r="B34" s="70"/>
      <c r="C34" s="67">
        <f>'ALL SCHOOLS BY DEPARTMENTS'!C97</f>
        <v>0.01847290640394089</v>
      </c>
      <c r="D34" s="70"/>
      <c r="E34" s="68">
        <f>'ALL SCHOOLS BY DEPARTMENTS'!E97</f>
        <v>0.26666666666666666</v>
      </c>
      <c r="F34" s="69">
        <f>'ALL SCHOOLS BY DEPARTMENTS'!F97</f>
        <v>0.7333333333333333</v>
      </c>
      <c r="G34" s="70"/>
      <c r="H34" s="68">
        <f>'ALL SCHOOLS BY DEPARTMENTS'!H97</f>
        <v>0.8</v>
      </c>
      <c r="I34" s="70">
        <f>'ALL SCHOOLS BY DEPARTMENTS'!I97</f>
        <v>0.06666666666666667</v>
      </c>
      <c r="J34" s="70">
        <f>'ALL SCHOOLS BY DEPARTMENTS'!J97</f>
        <v>0.13333333333333333</v>
      </c>
      <c r="K34" s="69">
        <f>'ALL SCHOOLS BY DEPARTMENTS'!K97</f>
        <v>0</v>
      </c>
      <c r="L34" s="70"/>
      <c r="M34" s="68">
        <f>'ALL SCHOOLS BY DEPARTMENTS'!M97</f>
        <v>0</v>
      </c>
      <c r="N34" s="70">
        <f>'ALL SCHOOLS BY DEPARTMENTS'!N97</f>
        <v>0.13333333333333333</v>
      </c>
      <c r="O34" s="70">
        <f>'ALL SCHOOLS BY DEPARTMENTS'!O97</f>
        <v>0.2</v>
      </c>
      <c r="P34" s="70">
        <f>'ALL SCHOOLS BY DEPARTMENTS'!P97</f>
        <v>0.3333333333333333</v>
      </c>
      <c r="Q34" s="69">
        <f>'ALL SCHOOLS BY DEPARTMENTS'!Q97</f>
        <v>0.3333333333333333</v>
      </c>
      <c r="R34" s="70"/>
      <c r="S34" s="68">
        <f>'ALL SCHOOLS BY DEPARTMENTS'!S97</f>
        <v>0.06666666666666667</v>
      </c>
      <c r="T34" s="70">
        <f>'ALL SCHOOLS BY DEPARTMENTS'!T97</f>
        <v>0</v>
      </c>
      <c r="U34" s="70">
        <f>'ALL SCHOOLS BY DEPARTMENTS'!U97</f>
        <v>0</v>
      </c>
      <c r="V34" s="70">
        <f>'ALL SCHOOLS BY DEPARTMENTS'!V97</f>
        <v>0</v>
      </c>
      <c r="W34" s="70">
        <f>'ALL SCHOOLS BY DEPARTMENTS'!W97</f>
        <v>0</v>
      </c>
      <c r="X34" s="70">
        <f>'ALL SCHOOLS BY DEPARTMENTS'!X97</f>
        <v>0</v>
      </c>
      <c r="Y34" s="70">
        <f>'ALL SCHOOLS BY DEPARTMENTS'!Y97</f>
        <v>0.8666666666666667</v>
      </c>
      <c r="Z34" s="69">
        <f>'ALL SCHOOLS BY DEPARTMENTS'!Z97</f>
        <v>0.06666666666666667</v>
      </c>
      <c r="AA34" s="89"/>
      <c r="AB34" s="68">
        <f>'ALL SCHOOLS BY DEPARTMENTS'!AB97</f>
        <v>0</v>
      </c>
      <c r="AC34" s="70">
        <f>'ALL SCHOOLS BY DEPARTMENTS'!AC97</f>
        <v>0.9333333333333333</v>
      </c>
      <c r="AD34" s="69">
        <f>'ALL SCHOOLS BY DEPARTMENTS'!AD97</f>
        <v>0.06666666666666667</v>
      </c>
      <c r="AE34" s="89"/>
      <c r="AF34" s="68">
        <f>'ALL SCHOOLS BY DEPARTMENTS'!AF97</f>
        <v>0</v>
      </c>
      <c r="AG34" s="70">
        <f>'ALL SCHOOLS BY DEPARTMENTS'!AG97</f>
        <v>0.06666666666666667</v>
      </c>
      <c r="AH34" s="70">
        <f>'ALL SCHOOLS BY DEPARTMENTS'!AH97</f>
        <v>0.4666666666666667</v>
      </c>
      <c r="AI34" s="70">
        <f>'ALL SCHOOLS BY DEPARTMENTS'!AI97</f>
        <v>0.2</v>
      </c>
      <c r="AJ34" s="69">
        <f>'ALL SCHOOLS BY DEPARTMENTS'!AJ97</f>
        <v>0.26666666666666666</v>
      </c>
      <c r="AK34" s="89"/>
      <c r="AL34" s="68">
        <f>'ALL SCHOOLS BY DEPARTMENTS'!AL97</f>
        <v>0.4</v>
      </c>
      <c r="AM34" s="70">
        <f>'ALL SCHOOLS BY DEPARTMENTS'!AM97</f>
        <v>0.3333333333333333</v>
      </c>
      <c r="AN34" s="69">
        <f>'ALL SCHOOLS BY DEPARTMENTS'!AN97</f>
        <v>0.26666666666666666</v>
      </c>
      <c r="AO34" s="89"/>
      <c r="AP34" s="68">
        <f>'ALL SCHOOLS BY DEPARTMENTS'!AP97</f>
        <v>0</v>
      </c>
      <c r="AQ34" s="70">
        <f>'ALL SCHOOLS BY DEPARTMENTS'!AQ97</f>
        <v>0</v>
      </c>
      <c r="AR34" s="70">
        <f>'ALL SCHOOLS BY DEPARTMENTS'!AR97</f>
        <v>0.13333333333333333</v>
      </c>
      <c r="AS34" s="70">
        <f>'ALL SCHOOLS BY DEPARTMENTS'!AS97</f>
        <v>0</v>
      </c>
      <c r="AT34" s="70">
        <f>'ALL SCHOOLS BY DEPARTMENTS'!AT97</f>
        <v>0.06666666666666667</v>
      </c>
      <c r="AU34" s="70">
        <f>'ALL SCHOOLS BY DEPARTMENTS'!AU97</f>
        <v>0</v>
      </c>
      <c r="AV34" s="69">
        <f>'ALL SCHOOLS BY DEPARTMENTS'!AV97</f>
        <v>0.13333333333333333</v>
      </c>
    </row>
    <row r="35" spans="1:48" ht="19.5" thickBot="1">
      <c r="A35" s="54"/>
      <c r="B35" s="34"/>
      <c r="C35" s="54"/>
      <c r="D35" s="34"/>
      <c r="E35" s="35"/>
      <c r="F35" s="36"/>
      <c r="G35" s="34"/>
      <c r="H35" s="35"/>
      <c r="I35" s="34"/>
      <c r="J35" s="34"/>
      <c r="K35" s="36"/>
      <c r="L35" s="34"/>
      <c r="M35" s="35"/>
      <c r="N35" s="34"/>
      <c r="O35" s="34"/>
      <c r="P35" s="34"/>
      <c r="Q35" s="36"/>
      <c r="R35" s="34"/>
      <c r="S35" s="35"/>
      <c r="T35" s="34"/>
      <c r="U35" s="34"/>
      <c r="V35" s="34"/>
      <c r="W35" s="34"/>
      <c r="X35" s="34"/>
      <c r="Y35" s="34"/>
      <c r="Z35" s="36"/>
      <c r="AA35" s="82"/>
      <c r="AB35" s="35"/>
      <c r="AC35" s="34"/>
      <c r="AD35" s="36"/>
      <c r="AE35" s="82"/>
      <c r="AF35" s="35"/>
      <c r="AG35" s="34"/>
      <c r="AH35" s="34"/>
      <c r="AI35" s="34"/>
      <c r="AJ35" s="36"/>
      <c r="AK35" s="82"/>
      <c r="AL35" s="35"/>
      <c r="AM35" s="34"/>
      <c r="AN35" s="36"/>
      <c r="AO35" s="82"/>
      <c r="AP35" s="35"/>
      <c r="AQ35" s="34"/>
      <c r="AR35" s="34"/>
      <c r="AS35" s="34"/>
      <c r="AT35" s="34"/>
      <c r="AU35" s="34"/>
      <c r="AV35" s="36"/>
    </row>
    <row r="36" spans="1:48" ht="18.75">
      <c r="A36" s="12" t="s">
        <v>10</v>
      </c>
      <c r="B36" s="34"/>
      <c r="C36" s="54"/>
      <c r="D36" s="34"/>
      <c r="E36" s="35"/>
      <c r="F36" s="36"/>
      <c r="G36" s="34"/>
      <c r="H36" s="35"/>
      <c r="I36" s="34"/>
      <c r="J36" s="34"/>
      <c r="K36" s="36"/>
      <c r="L36" s="34"/>
      <c r="M36" s="35"/>
      <c r="N36" s="34"/>
      <c r="O36" s="34"/>
      <c r="P36" s="34"/>
      <c r="Q36" s="36"/>
      <c r="R36" s="34"/>
      <c r="S36" s="35"/>
      <c r="T36" s="34"/>
      <c r="U36" s="34"/>
      <c r="V36" s="34"/>
      <c r="W36" s="34"/>
      <c r="X36" s="34"/>
      <c r="Y36" s="34"/>
      <c r="Z36" s="36"/>
      <c r="AA36" s="82"/>
      <c r="AB36" s="35"/>
      <c r="AC36" s="34"/>
      <c r="AD36" s="36"/>
      <c r="AE36" s="82"/>
      <c r="AF36" s="35"/>
      <c r="AG36" s="34"/>
      <c r="AH36" s="34"/>
      <c r="AI36" s="34"/>
      <c r="AJ36" s="36"/>
      <c r="AK36" s="82"/>
      <c r="AL36" s="35"/>
      <c r="AM36" s="34"/>
      <c r="AN36" s="36"/>
      <c r="AO36" s="82"/>
      <c r="AP36" s="35"/>
      <c r="AQ36" s="34"/>
      <c r="AR36" s="34"/>
      <c r="AS36" s="34"/>
      <c r="AT36" s="34"/>
      <c r="AU36" s="34"/>
      <c r="AV36" s="36"/>
    </row>
    <row r="37" spans="1:49" ht="18.75">
      <c r="A37" s="54" t="s">
        <v>3</v>
      </c>
      <c r="B37" s="34"/>
      <c r="C37" s="54">
        <f>'ALL SCHOOLS BY DEPARTMENTS'!C107</f>
        <v>59</v>
      </c>
      <c r="D37" s="34"/>
      <c r="E37" s="35">
        <f>'ALL SCHOOLS BY DEPARTMENTS'!E107</f>
        <v>34</v>
      </c>
      <c r="F37" s="36">
        <f>'ALL SCHOOLS BY DEPARTMENTS'!F107</f>
        <v>25</v>
      </c>
      <c r="G37" s="34"/>
      <c r="H37" s="35">
        <f>'ALL SCHOOLS BY DEPARTMENTS'!H107</f>
        <v>43</v>
      </c>
      <c r="I37" s="34">
        <f>'ALL SCHOOLS BY DEPARTMENTS'!I107</f>
        <v>3</v>
      </c>
      <c r="J37" s="34">
        <f>'ALL SCHOOLS BY DEPARTMENTS'!J107</f>
        <v>13</v>
      </c>
      <c r="K37" s="36">
        <f>'ALL SCHOOLS BY DEPARTMENTS'!K107</f>
        <v>0</v>
      </c>
      <c r="L37" s="34"/>
      <c r="M37" s="35">
        <f>'ALL SCHOOLS BY DEPARTMENTS'!M107</f>
        <v>0</v>
      </c>
      <c r="N37" s="34">
        <f>'ALL SCHOOLS BY DEPARTMENTS'!N107</f>
        <v>12</v>
      </c>
      <c r="O37" s="34">
        <f>'ALL SCHOOLS BY DEPARTMENTS'!O107</f>
        <v>13</v>
      </c>
      <c r="P37" s="34">
        <f>'ALL SCHOOLS BY DEPARTMENTS'!P107</f>
        <v>17</v>
      </c>
      <c r="Q37" s="36">
        <f>'ALL SCHOOLS BY DEPARTMENTS'!Q107</f>
        <v>17</v>
      </c>
      <c r="R37" s="34"/>
      <c r="S37" s="35">
        <f>'ALL SCHOOLS BY DEPARTMENTS'!S107</f>
        <v>4</v>
      </c>
      <c r="T37" s="34">
        <f>'ALL SCHOOLS BY DEPARTMENTS'!T107</f>
        <v>0</v>
      </c>
      <c r="U37" s="34">
        <f>'ALL SCHOOLS BY DEPARTMENTS'!U107</f>
        <v>0</v>
      </c>
      <c r="V37" s="34">
        <f>'ALL SCHOOLS BY DEPARTMENTS'!V107</f>
        <v>10</v>
      </c>
      <c r="W37" s="34">
        <f>'ALL SCHOOLS BY DEPARTMENTS'!W107</f>
        <v>0</v>
      </c>
      <c r="X37" s="34">
        <f>'ALL SCHOOLS BY DEPARTMENTS'!X107</f>
        <v>0</v>
      </c>
      <c r="Y37" s="34">
        <f>'ALL SCHOOLS BY DEPARTMENTS'!Y107</f>
        <v>44</v>
      </c>
      <c r="Z37" s="36">
        <f>'ALL SCHOOLS BY DEPARTMENTS'!Z107</f>
        <v>1</v>
      </c>
      <c r="AA37" s="82"/>
      <c r="AB37" s="35">
        <f>'ALL SCHOOLS BY DEPARTMENTS'!AB107</f>
        <v>0</v>
      </c>
      <c r="AC37" s="34">
        <f>'ALL SCHOOLS BY DEPARTMENTS'!AC107</f>
        <v>46</v>
      </c>
      <c r="AD37" s="36">
        <f>'ALL SCHOOLS BY DEPARTMENTS'!AD107</f>
        <v>13</v>
      </c>
      <c r="AE37" s="82"/>
      <c r="AF37" s="35">
        <f>'ALL SCHOOLS BY DEPARTMENTS'!AF107</f>
        <v>3</v>
      </c>
      <c r="AG37" s="34">
        <f>'ALL SCHOOLS BY DEPARTMENTS'!AG107</f>
        <v>10</v>
      </c>
      <c r="AH37" s="34">
        <f>'ALL SCHOOLS BY DEPARTMENTS'!AH107</f>
        <v>16</v>
      </c>
      <c r="AI37" s="34">
        <f>'ALL SCHOOLS BY DEPARTMENTS'!AI107</f>
        <v>22</v>
      </c>
      <c r="AJ37" s="36">
        <f>'ALL SCHOOLS BY DEPARTMENTS'!AJ107</f>
        <v>8</v>
      </c>
      <c r="AK37" s="82"/>
      <c r="AL37" s="35">
        <f>'ALL SCHOOLS BY DEPARTMENTS'!AL107</f>
        <v>31</v>
      </c>
      <c r="AM37" s="34">
        <f>'ALL SCHOOLS BY DEPARTMENTS'!AM107</f>
        <v>13</v>
      </c>
      <c r="AN37" s="36">
        <f>'ALL SCHOOLS BY DEPARTMENTS'!AN107</f>
        <v>15</v>
      </c>
      <c r="AO37" s="82"/>
      <c r="AP37" s="35">
        <f>'ALL SCHOOLS BY DEPARTMENTS'!AP107</f>
        <v>1</v>
      </c>
      <c r="AQ37" s="34">
        <f>'ALL SCHOOLS BY DEPARTMENTS'!AQ107</f>
        <v>1</v>
      </c>
      <c r="AR37" s="34">
        <f>'ALL SCHOOLS BY DEPARTMENTS'!AR107</f>
        <v>2</v>
      </c>
      <c r="AS37" s="34">
        <f>'ALL SCHOOLS BY DEPARTMENTS'!AS107</f>
        <v>0</v>
      </c>
      <c r="AT37" s="34">
        <f>'ALL SCHOOLS BY DEPARTMENTS'!AT107</f>
        <v>1</v>
      </c>
      <c r="AU37" s="34">
        <f>'ALL SCHOOLS BY DEPARTMENTS'!AU107</f>
        <v>2</v>
      </c>
      <c r="AV37" s="36">
        <f>'ALL SCHOOLS BY DEPARTMENTS'!AV107</f>
        <v>6</v>
      </c>
      <c r="AW37" s="23"/>
    </row>
    <row r="38" spans="1:48" s="7" customFormat="1" ht="19.5" thickBot="1">
      <c r="A38" s="97" t="s">
        <v>108</v>
      </c>
      <c r="B38" s="70"/>
      <c r="C38" s="67">
        <f>'ALL SCHOOLS BY DEPARTMENTS'!C108</f>
        <v>0.07266009852216748</v>
      </c>
      <c r="D38" s="70"/>
      <c r="E38" s="68">
        <f>'ALL SCHOOLS BY DEPARTMENTS'!E108</f>
        <v>0.576271186440678</v>
      </c>
      <c r="F38" s="69">
        <f>'ALL SCHOOLS BY DEPARTMENTS'!F108</f>
        <v>0.423728813559322</v>
      </c>
      <c r="G38" s="70"/>
      <c r="H38" s="68">
        <f>'ALL SCHOOLS BY DEPARTMENTS'!H108</f>
        <v>0.7288135593220338</v>
      </c>
      <c r="I38" s="70">
        <f>'ALL SCHOOLS BY DEPARTMENTS'!I108</f>
        <v>0.05084745762711865</v>
      </c>
      <c r="J38" s="70">
        <f>'ALL SCHOOLS BY DEPARTMENTS'!J108</f>
        <v>0.22033898305084745</v>
      </c>
      <c r="K38" s="69">
        <f>'ALL SCHOOLS BY DEPARTMENTS'!K108</f>
        <v>0</v>
      </c>
      <c r="L38" s="70"/>
      <c r="M38" s="68">
        <f>'ALL SCHOOLS BY DEPARTMENTS'!M108</f>
        <v>0</v>
      </c>
      <c r="N38" s="70">
        <f>'ALL SCHOOLS BY DEPARTMENTS'!N108</f>
        <v>0.2033898305084746</v>
      </c>
      <c r="O38" s="70">
        <f>'ALL SCHOOLS BY DEPARTMENTS'!O108</f>
        <v>0.22033898305084745</v>
      </c>
      <c r="P38" s="70">
        <f>'ALL SCHOOLS BY DEPARTMENTS'!P108</f>
        <v>0.288135593220339</v>
      </c>
      <c r="Q38" s="69">
        <f>'ALL SCHOOLS BY DEPARTMENTS'!Q108</f>
        <v>0.288135593220339</v>
      </c>
      <c r="R38" s="70"/>
      <c r="S38" s="68">
        <f>'ALL SCHOOLS BY DEPARTMENTS'!S108</f>
        <v>0.06779661016949153</v>
      </c>
      <c r="T38" s="70">
        <f>'ALL SCHOOLS BY DEPARTMENTS'!T108</f>
        <v>0</v>
      </c>
      <c r="U38" s="70">
        <f>'ALL SCHOOLS BY DEPARTMENTS'!U108</f>
        <v>0</v>
      </c>
      <c r="V38" s="70">
        <f>'ALL SCHOOLS BY DEPARTMENTS'!V108</f>
        <v>0.1694915254237288</v>
      </c>
      <c r="W38" s="70">
        <f>'ALL SCHOOLS BY DEPARTMENTS'!W108</f>
        <v>0</v>
      </c>
      <c r="X38" s="70">
        <f>'ALL SCHOOLS BY DEPARTMENTS'!X108</f>
        <v>0</v>
      </c>
      <c r="Y38" s="70">
        <f>'ALL SCHOOLS BY DEPARTMENTS'!Y108</f>
        <v>0.7457627118644068</v>
      </c>
      <c r="Z38" s="69">
        <f>'ALL SCHOOLS BY DEPARTMENTS'!Z108</f>
        <v>0.01694915254237288</v>
      </c>
      <c r="AA38" s="89"/>
      <c r="AB38" s="68">
        <f>'ALL SCHOOLS BY DEPARTMENTS'!AB108</f>
        <v>0</v>
      </c>
      <c r="AC38" s="70">
        <f>'ALL SCHOOLS BY DEPARTMENTS'!AC108</f>
        <v>0.7796610169491526</v>
      </c>
      <c r="AD38" s="69">
        <f>'ALL SCHOOLS BY DEPARTMENTS'!AD108</f>
        <v>0.22033898305084745</v>
      </c>
      <c r="AE38" s="89"/>
      <c r="AF38" s="68">
        <f>'ALL SCHOOLS BY DEPARTMENTS'!AF108</f>
        <v>0.05084745762711865</v>
      </c>
      <c r="AG38" s="70">
        <f>'ALL SCHOOLS BY DEPARTMENTS'!AG108</f>
        <v>0.1694915254237288</v>
      </c>
      <c r="AH38" s="70">
        <f>'ALL SCHOOLS BY DEPARTMENTS'!AH108</f>
        <v>0.2711864406779661</v>
      </c>
      <c r="AI38" s="70">
        <f>'ALL SCHOOLS BY DEPARTMENTS'!AI108</f>
        <v>0.3728813559322034</v>
      </c>
      <c r="AJ38" s="69">
        <f>'ALL SCHOOLS BY DEPARTMENTS'!AJ108</f>
        <v>0.13559322033898305</v>
      </c>
      <c r="AK38" s="89"/>
      <c r="AL38" s="68">
        <f>'ALL SCHOOLS BY DEPARTMENTS'!AL108</f>
        <v>0.5254237288135594</v>
      </c>
      <c r="AM38" s="70">
        <f>'ALL SCHOOLS BY DEPARTMENTS'!AM108</f>
        <v>0.22033898305084745</v>
      </c>
      <c r="AN38" s="69">
        <f>'ALL SCHOOLS BY DEPARTMENTS'!AN108</f>
        <v>0.2542372881355932</v>
      </c>
      <c r="AO38" s="89"/>
      <c r="AP38" s="68">
        <f>'ALL SCHOOLS BY DEPARTMENTS'!AP108</f>
        <v>0.01694915254237288</v>
      </c>
      <c r="AQ38" s="70">
        <f>'ALL SCHOOLS BY DEPARTMENTS'!AQ108</f>
        <v>0.01694915254237288</v>
      </c>
      <c r="AR38" s="70">
        <f>'ALL SCHOOLS BY DEPARTMENTS'!AR108</f>
        <v>0.03389830508474576</v>
      </c>
      <c r="AS38" s="70">
        <f>'ALL SCHOOLS BY DEPARTMENTS'!AS108</f>
        <v>0</v>
      </c>
      <c r="AT38" s="70">
        <f>'ALL SCHOOLS BY DEPARTMENTS'!AT108</f>
        <v>0.01694915254237288</v>
      </c>
      <c r="AU38" s="70">
        <f>'ALL SCHOOLS BY DEPARTMENTS'!AU108</f>
        <v>0.03389830508474576</v>
      </c>
      <c r="AV38" s="69">
        <f>'ALL SCHOOLS BY DEPARTMENTS'!AV108</f>
        <v>0.1016949152542373</v>
      </c>
    </row>
    <row r="39" spans="1:48" ht="19.5" thickBot="1">
      <c r="A39" s="54"/>
      <c r="B39" s="34"/>
      <c r="C39" s="54"/>
      <c r="D39" s="34"/>
      <c r="E39" s="35"/>
      <c r="F39" s="36"/>
      <c r="G39" s="34"/>
      <c r="H39" s="35"/>
      <c r="I39" s="34"/>
      <c r="J39" s="34"/>
      <c r="K39" s="36"/>
      <c r="L39" s="34"/>
      <c r="M39" s="35"/>
      <c r="N39" s="34"/>
      <c r="O39" s="34"/>
      <c r="P39" s="34"/>
      <c r="Q39" s="36"/>
      <c r="R39" s="34"/>
      <c r="S39" s="35"/>
      <c r="T39" s="34"/>
      <c r="U39" s="34"/>
      <c r="V39" s="34"/>
      <c r="W39" s="34"/>
      <c r="X39" s="34"/>
      <c r="Y39" s="34"/>
      <c r="Z39" s="36"/>
      <c r="AA39" s="82"/>
      <c r="AB39" s="35"/>
      <c r="AC39" s="34"/>
      <c r="AD39" s="36"/>
      <c r="AE39" s="82"/>
      <c r="AF39" s="35"/>
      <c r="AG39" s="34"/>
      <c r="AH39" s="34"/>
      <c r="AI39" s="34"/>
      <c r="AJ39" s="36"/>
      <c r="AK39" s="82"/>
      <c r="AL39" s="35"/>
      <c r="AM39" s="34"/>
      <c r="AN39" s="36"/>
      <c r="AO39" s="82"/>
      <c r="AP39" s="35"/>
      <c r="AQ39" s="34"/>
      <c r="AR39" s="34"/>
      <c r="AS39" s="34"/>
      <c r="AT39" s="34"/>
      <c r="AU39" s="34"/>
      <c r="AV39" s="36"/>
    </row>
    <row r="40" spans="1:48" ht="18.75">
      <c r="A40" s="12" t="s">
        <v>112</v>
      </c>
      <c r="B40" s="34"/>
      <c r="C40" s="54"/>
      <c r="D40" s="34"/>
      <c r="E40" s="35"/>
      <c r="F40" s="36"/>
      <c r="G40" s="34"/>
      <c r="H40" s="35"/>
      <c r="I40" s="34"/>
      <c r="J40" s="34"/>
      <c r="K40" s="36"/>
      <c r="L40" s="34"/>
      <c r="M40" s="35"/>
      <c r="N40" s="34"/>
      <c r="O40" s="34"/>
      <c r="P40" s="34"/>
      <c r="Q40" s="36"/>
      <c r="R40" s="34"/>
      <c r="S40" s="35"/>
      <c r="T40" s="34"/>
      <c r="U40" s="34"/>
      <c r="V40" s="34"/>
      <c r="W40" s="34"/>
      <c r="X40" s="34"/>
      <c r="Y40" s="34"/>
      <c r="Z40" s="36"/>
      <c r="AA40" s="82"/>
      <c r="AB40" s="35"/>
      <c r="AC40" s="34"/>
      <c r="AD40" s="36"/>
      <c r="AE40" s="82"/>
      <c r="AF40" s="35"/>
      <c r="AG40" s="34"/>
      <c r="AH40" s="34"/>
      <c r="AI40" s="34"/>
      <c r="AJ40" s="36"/>
      <c r="AK40" s="82"/>
      <c r="AL40" s="35"/>
      <c r="AM40" s="34"/>
      <c r="AN40" s="36"/>
      <c r="AO40" s="82"/>
      <c r="AP40" s="35"/>
      <c r="AQ40" s="34"/>
      <c r="AR40" s="34"/>
      <c r="AS40" s="34"/>
      <c r="AT40" s="34"/>
      <c r="AU40" s="34"/>
      <c r="AV40" s="36"/>
    </row>
    <row r="41" spans="1:49" ht="18.75">
      <c r="A41" s="54" t="s">
        <v>3</v>
      </c>
      <c r="B41" s="34"/>
      <c r="C41" s="54">
        <f>'ALL SCHOOLS BY DEPARTMENTS'!C115</f>
        <v>25</v>
      </c>
      <c r="D41" s="34"/>
      <c r="E41" s="35">
        <f>'ALL SCHOOLS BY DEPARTMENTS'!E115</f>
        <v>13</v>
      </c>
      <c r="F41" s="36">
        <f>'ALL SCHOOLS BY DEPARTMENTS'!F115</f>
        <v>12</v>
      </c>
      <c r="G41" s="34"/>
      <c r="H41" s="35">
        <f>'ALL SCHOOLS BY DEPARTMENTS'!H115</f>
        <v>8</v>
      </c>
      <c r="I41" s="34">
        <f>'ALL SCHOOLS BY DEPARTMENTS'!I115</f>
        <v>1</v>
      </c>
      <c r="J41" s="34">
        <f>'ALL SCHOOLS BY DEPARTMENTS'!J115</f>
        <v>15</v>
      </c>
      <c r="K41" s="36">
        <f>'ALL SCHOOLS BY DEPARTMENTS'!K115</f>
        <v>1</v>
      </c>
      <c r="L41" s="34"/>
      <c r="M41" s="35">
        <f>'ALL SCHOOLS BY DEPARTMENTS'!M115</f>
        <v>0</v>
      </c>
      <c r="N41" s="34">
        <f>'ALL SCHOOLS BY DEPARTMENTS'!N115</f>
        <v>3</v>
      </c>
      <c r="O41" s="34">
        <f>'ALL SCHOOLS BY DEPARTMENTS'!O115</f>
        <v>6</v>
      </c>
      <c r="P41" s="34">
        <f>'ALL SCHOOLS BY DEPARTMENTS'!P115</f>
        <v>8</v>
      </c>
      <c r="Q41" s="36">
        <f>'ALL SCHOOLS BY DEPARTMENTS'!Q115</f>
        <v>8</v>
      </c>
      <c r="R41" s="34"/>
      <c r="S41" s="35">
        <f>'ALL SCHOOLS BY DEPARTMENTS'!S115</f>
        <v>0</v>
      </c>
      <c r="T41" s="34">
        <f>'ALL SCHOOLS BY DEPARTMENTS'!T115</f>
        <v>0</v>
      </c>
      <c r="U41" s="34">
        <f>'ALL SCHOOLS BY DEPARTMENTS'!U115</f>
        <v>0</v>
      </c>
      <c r="V41" s="34">
        <f>'ALL SCHOOLS BY DEPARTMENTS'!V115</f>
        <v>4</v>
      </c>
      <c r="W41" s="34">
        <f>'ALL SCHOOLS BY DEPARTMENTS'!W115</f>
        <v>0</v>
      </c>
      <c r="X41" s="34">
        <f>'ALL SCHOOLS BY DEPARTMENTS'!X115</f>
        <v>0</v>
      </c>
      <c r="Y41" s="34">
        <f>'ALL SCHOOLS BY DEPARTMENTS'!Y115</f>
        <v>21</v>
      </c>
      <c r="Z41" s="36">
        <f>'ALL SCHOOLS BY DEPARTMENTS'!Z115</f>
        <v>0</v>
      </c>
      <c r="AA41" s="82"/>
      <c r="AB41" s="35">
        <f>'ALL SCHOOLS BY DEPARTMENTS'!AB115</f>
        <v>0</v>
      </c>
      <c r="AC41" s="34">
        <f>'ALL SCHOOLS BY DEPARTMENTS'!AC115</f>
        <v>22</v>
      </c>
      <c r="AD41" s="36">
        <f>'ALL SCHOOLS BY DEPARTMENTS'!AD115</f>
        <v>3</v>
      </c>
      <c r="AE41" s="82"/>
      <c r="AF41" s="35">
        <f>'ALL SCHOOLS BY DEPARTMENTS'!AF115</f>
        <v>3</v>
      </c>
      <c r="AG41" s="34">
        <f>'ALL SCHOOLS BY DEPARTMENTS'!AG115</f>
        <v>5</v>
      </c>
      <c r="AH41" s="34">
        <f>'ALL SCHOOLS BY DEPARTMENTS'!AH115</f>
        <v>8</v>
      </c>
      <c r="AI41" s="34">
        <f>'ALL SCHOOLS BY DEPARTMENTS'!AI115</f>
        <v>7</v>
      </c>
      <c r="AJ41" s="36">
        <f>'ALL SCHOOLS BY DEPARTMENTS'!AJ115</f>
        <v>2</v>
      </c>
      <c r="AK41" s="82"/>
      <c r="AL41" s="35">
        <f>'ALL SCHOOLS BY DEPARTMENTS'!AL115</f>
        <v>8</v>
      </c>
      <c r="AM41" s="34">
        <f>'ALL SCHOOLS BY DEPARTMENTS'!AM115</f>
        <v>8</v>
      </c>
      <c r="AN41" s="36">
        <f>'ALL SCHOOLS BY DEPARTMENTS'!AN115</f>
        <v>9</v>
      </c>
      <c r="AO41" s="82"/>
      <c r="AP41" s="35">
        <f>'ALL SCHOOLS BY DEPARTMENTS'!AP115</f>
        <v>1</v>
      </c>
      <c r="AQ41" s="34">
        <f>'ALL SCHOOLS BY DEPARTMENTS'!AQ115</f>
        <v>0</v>
      </c>
      <c r="AR41" s="34">
        <f>'ALL SCHOOLS BY DEPARTMENTS'!AR115</f>
        <v>1</v>
      </c>
      <c r="AS41" s="34">
        <f>'ALL SCHOOLS BY DEPARTMENTS'!AS115</f>
        <v>0</v>
      </c>
      <c r="AT41" s="34">
        <f>'ALL SCHOOLS BY DEPARTMENTS'!AT115</f>
        <v>2</v>
      </c>
      <c r="AU41" s="34">
        <f>'ALL SCHOOLS BY DEPARTMENTS'!AU115</f>
        <v>1</v>
      </c>
      <c r="AV41" s="36">
        <f>'ALL SCHOOLS BY DEPARTMENTS'!AV115</f>
        <v>3</v>
      </c>
      <c r="AW41" s="23"/>
    </row>
    <row r="42" spans="1:48" s="7" customFormat="1" ht="19.5" thickBot="1">
      <c r="A42" s="97" t="s">
        <v>108</v>
      </c>
      <c r="B42" s="70"/>
      <c r="C42" s="67">
        <f>'ALL SCHOOLS BY DEPARTMENTS'!C116</f>
        <v>0.03078817733990148</v>
      </c>
      <c r="D42" s="70"/>
      <c r="E42" s="68">
        <f>'ALL SCHOOLS BY DEPARTMENTS'!E116</f>
        <v>0.52</v>
      </c>
      <c r="F42" s="69">
        <f>'ALL SCHOOLS BY DEPARTMENTS'!F116</f>
        <v>0.48</v>
      </c>
      <c r="G42" s="70"/>
      <c r="H42" s="68">
        <f>'ALL SCHOOLS BY DEPARTMENTS'!H116</f>
        <v>0.32</v>
      </c>
      <c r="I42" s="70">
        <f>'ALL SCHOOLS BY DEPARTMENTS'!I116</f>
        <v>0.04</v>
      </c>
      <c r="J42" s="70">
        <f>'ALL SCHOOLS BY DEPARTMENTS'!J116</f>
        <v>0.6</v>
      </c>
      <c r="K42" s="69">
        <f>'ALL SCHOOLS BY DEPARTMENTS'!K116</f>
        <v>0.04</v>
      </c>
      <c r="L42" s="70"/>
      <c r="M42" s="68">
        <f>'ALL SCHOOLS BY DEPARTMENTS'!M116</f>
        <v>0</v>
      </c>
      <c r="N42" s="70">
        <f>'ALL SCHOOLS BY DEPARTMENTS'!N116</f>
        <v>0.12</v>
      </c>
      <c r="O42" s="70">
        <f>'ALL SCHOOLS BY DEPARTMENTS'!O116</f>
        <v>0.24</v>
      </c>
      <c r="P42" s="70">
        <f>'ALL SCHOOLS BY DEPARTMENTS'!P116</f>
        <v>0.32</v>
      </c>
      <c r="Q42" s="69">
        <f>'ALL SCHOOLS BY DEPARTMENTS'!Q116</f>
        <v>0.32</v>
      </c>
      <c r="R42" s="70"/>
      <c r="S42" s="68">
        <f>'ALL SCHOOLS BY DEPARTMENTS'!S116</f>
        <v>0</v>
      </c>
      <c r="T42" s="70">
        <f>'ALL SCHOOLS BY DEPARTMENTS'!T116</f>
        <v>0</v>
      </c>
      <c r="U42" s="70">
        <f>'ALL SCHOOLS BY DEPARTMENTS'!U116</f>
        <v>0</v>
      </c>
      <c r="V42" s="70">
        <f>'ALL SCHOOLS BY DEPARTMENTS'!V116</f>
        <v>0.16</v>
      </c>
      <c r="W42" s="70">
        <f>'ALL SCHOOLS BY DEPARTMENTS'!W116</f>
        <v>0</v>
      </c>
      <c r="X42" s="70">
        <f>'ALL SCHOOLS BY DEPARTMENTS'!X116</f>
        <v>0</v>
      </c>
      <c r="Y42" s="70">
        <f>'ALL SCHOOLS BY DEPARTMENTS'!Y116</f>
        <v>0.84</v>
      </c>
      <c r="Z42" s="69">
        <f>'ALL SCHOOLS BY DEPARTMENTS'!Z116</f>
        <v>0</v>
      </c>
      <c r="AA42" s="89"/>
      <c r="AB42" s="68">
        <f>'ALL SCHOOLS BY DEPARTMENTS'!AB116</f>
        <v>0</v>
      </c>
      <c r="AC42" s="70">
        <f>'ALL SCHOOLS BY DEPARTMENTS'!AC116</f>
        <v>0.88</v>
      </c>
      <c r="AD42" s="69">
        <f>'ALL SCHOOLS BY DEPARTMENTS'!AD116</f>
        <v>0.12</v>
      </c>
      <c r="AE42" s="89"/>
      <c r="AF42" s="68">
        <f>'ALL SCHOOLS BY DEPARTMENTS'!AF116</f>
        <v>0.12</v>
      </c>
      <c r="AG42" s="70">
        <f>'ALL SCHOOLS BY DEPARTMENTS'!AG116</f>
        <v>0.2</v>
      </c>
      <c r="AH42" s="70">
        <f>'ALL SCHOOLS BY DEPARTMENTS'!AH116</f>
        <v>0.32</v>
      </c>
      <c r="AI42" s="70">
        <f>'ALL SCHOOLS BY DEPARTMENTS'!AI116</f>
        <v>0.28</v>
      </c>
      <c r="AJ42" s="69">
        <f>'ALL SCHOOLS BY DEPARTMENTS'!AJ116</f>
        <v>0.08</v>
      </c>
      <c r="AK42" s="89"/>
      <c r="AL42" s="68">
        <f>'ALL SCHOOLS BY DEPARTMENTS'!AL116</f>
        <v>0.32</v>
      </c>
      <c r="AM42" s="70">
        <f>'ALL SCHOOLS BY DEPARTMENTS'!AM116</f>
        <v>0.32</v>
      </c>
      <c r="AN42" s="69">
        <f>'ALL SCHOOLS BY DEPARTMENTS'!AN116</f>
        <v>0.36</v>
      </c>
      <c r="AO42" s="89"/>
      <c r="AP42" s="68">
        <f>'ALL SCHOOLS BY DEPARTMENTS'!AP116</f>
        <v>0.04</v>
      </c>
      <c r="AQ42" s="70">
        <f>'ALL SCHOOLS BY DEPARTMENTS'!AQ116</f>
        <v>0</v>
      </c>
      <c r="AR42" s="70">
        <f>'ALL SCHOOLS BY DEPARTMENTS'!AR116</f>
        <v>0.04</v>
      </c>
      <c r="AS42" s="70">
        <f>'ALL SCHOOLS BY DEPARTMENTS'!AS116</f>
        <v>0</v>
      </c>
      <c r="AT42" s="70">
        <f>'ALL SCHOOLS BY DEPARTMENTS'!AT116</f>
        <v>0.08</v>
      </c>
      <c r="AU42" s="70">
        <f>'ALL SCHOOLS BY DEPARTMENTS'!AU116</f>
        <v>0.04</v>
      </c>
      <c r="AV42" s="69">
        <f>'ALL SCHOOLS BY DEPARTMENTS'!AV116</f>
        <v>0.12</v>
      </c>
    </row>
    <row r="43" spans="1:48" ht="19.5" thickBot="1">
      <c r="A43" s="54"/>
      <c r="B43" s="34"/>
      <c r="C43" s="54"/>
      <c r="D43" s="34"/>
      <c r="E43" s="35"/>
      <c r="F43" s="36"/>
      <c r="G43" s="34"/>
      <c r="H43" s="35"/>
      <c r="I43" s="34"/>
      <c r="J43" s="34"/>
      <c r="K43" s="36"/>
      <c r="L43" s="34"/>
      <c r="M43" s="35"/>
      <c r="N43" s="34"/>
      <c r="O43" s="34"/>
      <c r="P43" s="34"/>
      <c r="Q43" s="36"/>
      <c r="R43" s="34"/>
      <c r="S43" s="35"/>
      <c r="T43" s="34"/>
      <c r="U43" s="34"/>
      <c r="V43" s="34"/>
      <c r="W43" s="34"/>
      <c r="X43" s="34"/>
      <c r="Y43" s="34"/>
      <c r="Z43" s="36"/>
      <c r="AA43" s="82"/>
      <c r="AB43" s="35"/>
      <c r="AC43" s="34"/>
      <c r="AD43" s="36"/>
      <c r="AE43" s="82"/>
      <c r="AF43" s="35"/>
      <c r="AG43" s="34"/>
      <c r="AH43" s="34"/>
      <c r="AI43" s="34"/>
      <c r="AJ43" s="36"/>
      <c r="AK43" s="82"/>
      <c r="AL43" s="35"/>
      <c r="AM43" s="34"/>
      <c r="AN43" s="36"/>
      <c r="AO43" s="82"/>
      <c r="AP43" s="35"/>
      <c r="AQ43" s="34"/>
      <c r="AR43" s="34"/>
      <c r="AS43" s="34"/>
      <c r="AT43" s="34"/>
      <c r="AU43" s="34"/>
      <c r="AV43" s="36"/>
    </row>
    <row r="44" spans="1:48" ht="18.75">
      <c r="A44" s="12" t="s">
        <v>11</v>
      </c>
      <c r="B44" s="34"/>
      <c r="C44" s="54"/>
      <c r="D44" s="34"/>
      <c r="E44" s="35"/>
      <c r="F44" s="36"/>
      <c r="G44" s="34"/>
      <c r="H44" s="35"/>
      <c r="I44" s="34"/>
      <c r="J44" s="34"/>
      <c r="K44" s="36"/>
      <c r="L44" s="34"/>
      <c r="M44" s="35"/>
      <c r="N44" s="34"/>
      <c r="O44" s="34"/>
      <c r="P44" s="34"/>
      <c r="Q44" s="36"/>
      <c r="R44" s="34"/>
      <c r="S44" s="35"/>
      <c r="T44" s="34"/>
      <c r="U44" s="34"/>
      <c r="V44" s="34"/>
      <c r="W44" s="34"/>
      <c r="X44" s="34"/>
      <c r="Y44" s="34"/>
      <c r="Z44" s="36"/>
      <c r="AA44" s="82"/>
      <c r="AB44" s="35"/>
      <c r="AC44" s="34"/>
      <c r="AD44" s="36"/>
      <c r="AE44" s="82"/>
      <c r="AF44" s="35"/>
      <c r="AG44" s="34"/>
      <c r="AH44" s="34"/>
      <c r="AI44" s="34"/>
      <c r="AJ44" s="36"/>
      <c r="AK44" s="82"/>
      <c r="AL44" s="35"/>
      <c r="AM44" s="34"/>
      <c r="AN44" s="36"/>
      <c r="AO44" s="82"/>
      <c r="AP44" s="35"/>
      <c r="AQ44" s="34"/>
      <c r="AR44" s="34"/>
      <c r="AS44" s="34"/>
      <c r="AT44" s="34"/>
      <c r="AU44" s="34"/>
      <c r="AV44" s="36"/>
    </row>
    <row r="45" spans="1:49" ht="18.75">
      <c r="A45" s="54" t="s">
        <v>3</v>
      </c>
      <c r="B45" s="34"/>
      <c r="C45" s="54">
        <f>'ALL SCHOOLS BY DEPARTMENTS'!C130</f>
        <v>17</v>
      </c>
      <c r="D45" s="34"/>
      <c r="E45" s="35">
        <f>'ALL SCHOOLS BY DEPARTMENTS'!E130</f>
        <v>10</v>
      </c>
      <c r="F45" s="36">
        <f>'ALL SCHOOLS BY DEPARTMENTS'!F130</f>
        <v>7</v>
      </c>
      <c r="G45" s="34"/>
      <c r="H45" s="35">
        <f>'ALL SCHOOLS BY DEPARTMENTS'!H130</f>
        <v>6</v>
      </c>
      <c r="I45" s="34">
        <f>'ALL SCHOOLS BY DEPARTMENTS'!I130</f>
        <v>0</v>
      </c>
      <c r="J45" s="34">
        <f>'ALL SCHOOLS BY DEPARTMENTS'!J130</f>
        <v>10</v>
      </c>
      <c r="K45" s="36">
        <f>'ALL SCHOOLS BY DEPARTMENTS'!K130</f>
        <v>1</v>
      </c>
      <c r="L45" s="34"/>
      <c r="M45" s="35">
        <f>'ALL SCHOOLS BY DEPARTMENTS'!M130</f>
        <v>2</v>
      </c>
      <c r="N45" s="34">
        <f>'ALL SCHOOLS BY DEPARTMENTS'!N130</f>
        <v>3</v>
      </c>
      <c r="O45" s="34">
        <f>'ALL SCHOOLS BY DEPARTMENTS'!O130</f>
        <v>7</v>
      </c>
      <c r="P45" s="34">
        <f>'ALL SCHOOLS BY DEPARTMENTS'!P130</f>
        <v>2</v>
      </c>
      <c r="Q45" s="36">
        <f>'ALL SCHOOLS BY DEPARTMENTS'!Q130</f>
        <v>3</v>
      </c>
      <c r="R45" s="34"/>
      <c r="S45" s="35">
        <f>'ALL SCHOOLS BY DEPARTMENTS'!S130</f>
        <v>1</v>
      </c>
      <c r="T45" s="34">
        <f>'ALL SCHOOLS BY DEPARTMENTS'!T130</f>
        <v>0</v>
      </c>
      <c r="U45" s="34">
        <f>'ALL SCHOOLS BY DEPARTMENTS'!U130</f>
        <v>1</v>
      </c>
      <c r="V45" s="34">
        <f>'ALL SCHOOLS BY DEPARTMENTS'!V130</f>
        <v>1</v>
      </c>
      <c r="W45" s="34">
        <f>'ALL SCHOOLS BY DEPARTMENTS'!W130</f>
        <v>2</v>
      </c>
      <c r="X45" s="34">
        <f>'ALL SCHOOLS BY DEPARTMENTS'!X130</f>
        <v>0</v>
      </c>
      <c r="Y45" s="34">
        <f>'ALL SCHOOLS BY DEPARTMENTS'!Y130</f>
        <v>12</v>
      </c>
      <c r="Z45" s="36">
        <f>'ALL SCHOOLS BY DEPARTMENTS'!Z130</f>
        <v>0</v>
      </c>
      <c r="AA45" s="82"/>
      <c r="AB45" s="35">
        <f>'ALL SCHOOLS BY DEPARTMENTS'!AB130</f>
        <v>1</v>
      </c>
      <c r="AC45" s="34">
        <f>'ALL SCHOOLS BY DEPARTMENTS'!AC130</f>
        <v>10</v>
      </c>
      <c r="AD45" s="36">
        <f>'ALL SCHOOLS BY DEPARTMENTS'!AD130</f>
        <v>6</v>
      </c>
      <c r="AE45" s="82"/>
      <c r="AF45" s="35">
        <f>'ALL SCHOOLS BY DEPARTMENTS'!AF130</f>
        <v>1</v>
      </c>
      <c r="AG45" s="34">
        <f>'ALL SCHOOLS BY DEPARTMENTS'!AG130</f>
        <v>10</v>
      </c>
      <c r="AH45" s="34">
        <f>'ALL SCHOOLS BY DEPARTMENTS'!AH130</f>
        <v>0</v>
      </c>
      <c r="AI45" s="34">
        <f>'ALL SCHOOLS BY DEPARTMENTS'!AI130</f>
        <v>3</v>
      </c>
      <c r="AJ45" s="36">
        <f>'ALL SCHOOLS BY DEPARTMENTS'!AJ130</f>
        <v>3</v>
      </c>
      <c r="AK45" s="82"/>
      <c r="AL45" s="35">
        <f>'ALL SCHOOLS BY DEPARTMENTS'!AL130</f>
        <v>4</v>
      </c>
      <c r="AM45" s="34">
        <f>'ALL SCHOOLS BY DEPARTMENTS'!AM130</f>
        <v>0</v>
      </c>
      <c r="AN45" s="36">
        <f>'ALL SCHOOLS BY DEPARTMENTS'!AN130</f>
        <v>13</v>
      </c>
      <c r="AO45" s="82"/>
      <c r="AP45" s="35">
        <f>'ALL SCHOOLS BY DEPARTMENTS'!AP130</f>
        <v>0</v>
      </c>
      <c r="AQ45" s="34">
        <f>'ALL SCHOOLS BY DEPARTMENTS'!AQ130</f>
        <v>0</v>
      </c>
      <c r="AR45" s="34">
        <f>'ALL SCHOOLS BY DEPARTMENTS'!AR130</f>
        <v>0</v>
      </c>
      <c r="AS45" s="34">
        <f>'ALL SCHOOLS BY DEPARTMENTS'!AS130</f>
        <v>0</v>
      </c>
      <c r="AT45" s="34">
        <f>'ALL SCHOOLS BY DEPARTMENTS'!AT130</f>
        <v>0</v>
      </c>
      <c r="AU45" s="34">
        <f>'ALL SCHOOLS BY DEPARTMENTS'!AU130</f>
        <v>0</v>
      </c>
      <c r="AV45" s="36">
        <f>'ALL SCHOOLS BY DEPARTMENTS'!AV130</f>
        <v>0</v>
      </c>
      <c r="AW45" s="23"/>
    </row>
    <row r="46" spans="1:48" s="7" customFormat="1" ht="19.5" thickBot="1">
      <c r="A46" s="97" t="s">
        <v>108</v>
      </c>
      <c r="B46" s="70"/>
      <c r="C46" s="67">
        <f>'ALL SCHOOLS BY DEPARTMENTS'!C131</f>
        <v>0.020935960591133004</v>
      </c>
      <c r="D46" s="70"/>
      <c r="E46" s="68">
        <f>'ALL SCHOOLS BY DEPARTMENTS'!E131</f>
        <v>0.5882352941176471</v>
      </c>
      <c r="F46" s="69">
        <f>'ALL SCHOOLS BY DEPARTMENTS'!F131</f>
        <v>0.4117647058823529</v>
      </c>
      <c r="G46" s="70"/>
      <c r="H46" s="68">
        <f>'ALL SCHOOLS BY DEPARTMENTS'!H131</f>
        <v>0.35294117647058826</v>
      </c>
      <c r="I46" s="70">
        <f>'ALL SCHOOLS BY DEPARTMENTS'!I131</f>
        <v>0</v>
      </c>
      <c r="J46" s="70">
        <f>'ALL SCHOOLS BY DEPARTMENTS'!J131</f>
        <v>0.5882352941176471</v>
      </c>
      <c r="K46" s="69">
        <f>'ALL SCHOOLS BY DEPARTMENTS'!K131</f>
        <v>0.058823529411764705</v>
      </c>
      <c r="L46" s="70"/>
      <c r="M46" s="68">
        <f>'ALL SCHOOLS BY DEPARTMENTS'!M131</f>
        <v>0.11764705882352941</v>
      </c>
      <c r="N46" s="70">
        <f>'ALL SCHOOLS BY DEPARTMENTS'!N131</f>
        <v>0.17647058823529413</v>
      </c>
      <c r="O46" s="70">
        <f>'ALL SCHOOLS BY DEPARTMENTS'!O131</f>
        <v>0.4117647058823529</v>
      </c>
      <c r="P46" s="70">
        <f>'ALL SCHOOLS BY DEPARTMENTS'!P131</f>
        <v>0.11764705882352941</v>
      </c>
      <c r="Q46" s="69">
        <f>'ALL SCHOOLS BY DEPARTMENTS'!Q131</f>
        <v>0.17647058823529413</v>
      </c>
      <c r="R46" s="70"/>
      <c r="S46" s="68">
        <f>'ALL SCHOOLS BY DEPARTMENTS'!S131</f>
        <v>0.058823529411764705</v>
      </c>
      <c r="T46" s="70">
        <f>'ALL SCHOOLS BY DEPARTMENTS'!T131</f>
        <v>0</v>
      </c>
      <c r="U46" s="70">
        <f>'ALL SCHOOLS BY DEPARTMENTS'!U131</f>
        <v>0.058823529411764705</v>
      </c>
      <c r="V46" s="70">
        <f>'ALL SCHOOLS BY DEPARTMENTS'!V131</f>
        <v>0.058823529411764705</v>
      </c>
      <c r="W46" s="70">
        <f>'ALL SCHOOLS BY DEPARTMENTS'!W131</f>
        <v>0.11764705882352941</v>
      </c>
      <c r="X46" s="70">
        <f>'ALL SCHOOLS BY DEPARTMENTS'!X131</f>
        <v>0</v>
      </c>
      <c r="Y46" s="70">
        <f>'ALL SCHOOLS BY DEPARTMENTS'!Y131</f>
        <v>0.7058823529411765</v>
      </c>
      <c r="Z46" s="69">
        <f>'ALL SCHOOLS BY DEPARTMENTS'!Z131</f>
        <v>0</v>
      </c>
      <c r="AA46" s="89"/>
      <c r="AB46" s="68">
        <f>'ALL SCHOOLS BY DEPARTMENTS'!AB131</f>
        <v>0.058823529411764705</v>
      </c>
      <c r="AC46" s="70">
        <f>'ALL SCHOOLS BY DEPARTMENTS'!AC131</f>
        <v>0.5882352941176471</v>
      </c>
      <c r="AD46" s="69">
        <f>'ALL SCHOOLS BY DEPARTMENTS'!AD131</f>
        <v>0.35294117647058826</v>
      </c>
      <c r="AE46" s="89"/>
      <c r="AF46" s="68">
        <f>'ALL SCHOOLS BY DEPARTMENTS'!AF131</f>
        <v>0.058823529411764705</v>
      </c>
      <c r="AG46" s="70">
        <f>'ALL SCHOOLS BY DEPARTMENTS'!AG131</f>
        <v>0.5882352941176471</v>
      </c>
      <c r="AH46" s="70">
        <f>'ALL SCHOOLS BY DEPARTMENTS'!AH131</f>
        <v>0</v>
      </c>
      <c r="AI46" s="70">
        <f>'ALL SCHOOLS BY DEPARTMENTS'!AI131</f>
        <v>0.17647058823529413</v>
      </c>
      <c r="AJ46" s="69">
        <f>'ALL SCHOOLS BY DEPARTMENTS'!AJ131</f>
        <v>0.17647058823529413</v>
      </c>
      <c r="AK46" s="89"/>
      <c r="AL46" s="68">
        <f>'ALL SCHOOLS BY DEPARTMENTS'!AL131</f>
        <v>0.23529411764705882</v>
      </c>
      <c r="AM46" s="70">
        <f>'ALL SCHOOLS BY DEPARTMENTS'!AM131</f>
        <v>0</v>
      </c>
      <c r="AN46" s="69">
        <f>'ALL SCHOOLS BY DEPARTMENTS'!AN131</f>
        <v>0.7647058823529411</v>
      </c>
      <c r="AO46" s="89"/>
      <c r="AP46" s="68">
        <f>'ALL SCHOOLS BY DEPARTMENTS'!AP131</f>
        <v>0</v>
      </c>
      <c r="AQ46" s="70">
        <f>'ALL SCHOOLS BY DEPARTMENTS'!AQ131</f>
        <v>0</v>
      </c>
      <c r="AR46" s="70">
        <f>'ALL SCHOOLS BY DEPARTMENTS'!AR131</f>
        <v>0</v>
      </c>
      <c r="AS46" s="70">
        <f>'ALL SCHOOLS BY DEPARTMENTS'!AS131</f>
        <v>0</v>
      </c>
      <c r="AT46" s="70">
        <f>'ALL SCHOOLS BY DEPARTMENTS'!AT131</f>
        <v>0</v>
      </c>
      <c r="AU46" s="70">
        <f>'ALL SCHOOLS BY DEPARTMENTS'!AU131</f>
        <v>0</v>
      </c>
      <c r="AV46" s="69">
        <f>'ALL SCHOOLS BY DEPARTMENTS'!AV131</f>
        <v>0</v>
      </c>
    </row>
    <row r="47" spans="1:48" ht="19.5" thickBot="1">
      <c r="A47" s="54"/>
      <c r="B47" s="34"/>
      <c r="C47" s="54"/>
      <c r="D47" s="34"/>
      <c r="E47" s="35"/>
      <c r="F47" s="36"/>
      <c r="G47" s="34"/>
      <c r="H47" s="35"/>
      <c r="I47" s="34"/>
      <c r="J47" s="34"/>
      <c r="K47" s="36"/>
      <c r="L47" s="54"/>
      <c r="M47" s="35"/>
      <c r="N47" s="34"/>
      <c r="O47" s="34"/>
      <c r="P47" s="34"/>
      <c r="Q47" s="36"/>
      <c r="R47" s="34"/>
      <c r="S47" s="35"/>
      <c r="T47" s="34"/>
      <c r="U47" s="34"/>
      <c r="V47" s="34"/>
      <c r="W47" s="34"/>
      <c r="X47" s="34"/>
      <c r="Y47" s="34"/>
      <c r="Z47" s="36"/>
      <c r="AA47" s="82"/>
      <c r="AB47" s="35"/>
      <c r="AC47" s="34"/>
      <c r="AD47" s="36"/>
      <c r="AE47" s="82"/>
      <c r="AF47" s="35"/>
      <c r="AG47" s="34"/>
      <c r="AH47" s="34"/>
      <c r="AI47" s="34"/>
      <c r="AJ47" s="36"/>
      <c r="AK47" s="82"/>
      <c r="AL47" s="35"/>
      <c r="AM47" s="34"/>
      <c r="AN47" s="36"/>
      <c r="AO47" s="82"/>
      <c r="AP47" s="35"/>
      <c r="AQ47" s="34"/>
      <c r="AR47" s="34"/>
      <c r="AS47" s="34"/>
      <c r="AT47" s="34"/>
      <c r="AU47" s="34"/>
      <c r="AV47" s="36"/>
    </row>
    <row r="48" spans="1:48" s="23" customFormat="1" ht="18.75">
      <c r="A48" s="12" t="s">
        <v>12</v>
      </c>
      <c r="B48" s="45"/>
      <c r="C48" s="90">
        <f>'ALL SCHOOLS BY DEPARTMENTS'!C133</f>
        <v>812</v>
      </c>
      <c r="D48" s="45"/>
      <c r="E48" s="91">
        <f>'ALL SCHOOLS BY DEPARTMENTS'!E133</f>
        <v>343</v>
      </c>
      <c r="F48" s="92">
        <f>'ALL SCHOOLS BY DEPARTMENTS'!F133</f>
        <v>469</v>
      </c>
      <c r="G48" s="45"/>
      <c r="H48" s="91">
        <f>'ALL SCHOOLS BY DEPARTMENTS'!H133</f>
        <v>580</v>
      </c>
      <c r="I48" s="93">
        <f>'ALL SCHOOLS BY DEPARTMENTS'!I133</f>
        <v>60</v>
      </c>
      <c r="J48" s="93">
        <f>'ALL SCHOOLS BY DEPARTMENTS'!J133</f>
        <v>169</v>
      </c>
      <c r="K48" s="92">
        <f>'ALL SCHOOLS BY DEPARTMENTS'!K133</f>
        <v>3</v>
      </c>
      <c r="L48" s="45"/>
      <c r="M48" s="91">
        <f>'ALL SCHOOLS BY DEPARTMENTS'!M133</f>
        <v>26</v>
      </c>
      <c r="N48" s="93">
        <f>'ALL SCHOOLS BY DEPARTMENTS'!N133</f>
        <v>213</v>
      </c>
      <c r="O48" s="93">
        <f>'ALL SCHOOLS BY DEPARTMENTS'!O133</f>
        <v>232</v>
      </c>
      <c r="P48" s="93">
        <f>'ALL SCHOOLS BY DEPARTMENTS'!P133</f>
        <v>190</v>
      </c>
      <c r="Q48" s="92">
        <f>'ALL SCHOOLS BY DEPARTMENTS'!Q133</f>
        <v>151</v>
      </c>
      <c r="R48" s="45"/>
      <c r="S48" s="91">
        <f>'ALL SCHOOLS BY DEPARTMENTS'!S133</f>
        <v>42</v>
      </c>
      <c r="T48" s="93">
        <f>'ALL SCHOOLS BY DEPARTMENTS'!T133</f>
        <v>3</v>
      </c>
      <c r="U48" s="93">
        <f>'ALL SCHOOLS BY DEPARTMENTS'!U133</f>
        <v>15</v>
      </c>
      <c r="V48" s="93">
        <f>'ALL SCHOOLS BY DEPARTMENTS'!V133</f>
        <v>51</v>
      </c>
      <c r="W48" s="93">
        <f>'ALL SCHOOLS BY DEPARTMENTS'!W133</f>
        <v>12</v>
      </c>
      <c r="X48" s="93">
        <f>'ALL SCHOOLS BY DEPARTMENTS'!X133</f>
        <v>1</v>
      </c>
      <c r="Y48" s="93">
        <f>'ALL SCHOOLS BY DEPARTMENTS'!Y133</f>
        <v>655</v>
      </c>
      <c r="Z48" s="92">
        <f>'ALL SCHOOLS BY DEPARTMENTS'!Z133</f>
        <v>33</v>
      </c>
      <c r="AA48" s="55"/>
      <c r="AB48" s="91">
        <f>'ALL SCHOOLS BY DEPARTMENTS'!AB133</f>
        <v>11</v>
      </c>
      <c r="AC48" s="93">
        <f>'ALL SCHOOLS BY DEPARTMENTS'!AC133</f>
        <v>630</v>
      </c>
      <c r="AD48" s="92">
        <f>'ALL SCHOOLS BY DEPARTMENTS'!AD133</f>
        <v>171</v>
      </c>
      <c r="AE48" s="45"/>
      <c r="AF48" s="91">
        <f>'ALL SCHOOLS BY DEPARTMENTS'!AF133</f>
        <v>26</v>
      </c>
      <c r="AG48" s="93">
        <f>'ALL SCHOOLS BY DEPARTMENTS'!AG133</f>
        <v>157</v>
      </c>
      <c r="AH48" s="93">
        <f>'ALL SCHOOLS BY DEPARTMENTS'!AH133</f>
        <v>236</v>
      </c>
      <c r="AI48" s="93">
        <f>'ALL SCHOOLS BY DEPARTMENTS'!AI133</f>
        <v>223</v>
      </c>
      <c r="AJ48" s="92">
        <f>'ALL SCHOOLS BY DEPARTMENTS'!AJ133</f>
        <v>170</v>
      </c>
      <c r="AK48" s="45"/>
      <c r="AL48" s="91">
        <f>'ALL SCHOOLS BY DEPARTMENTS'!AL133</f>
        <v>365</v>
      </c>
      <c r="AM48" s="93">
        <f>'ALL SCHOOLS BY DEPARTMENTS'!AM133</f>
        <v>178</v>
      </c>
      <c r="AN48" s="92">
        <f>'ALL SCHOOLS BY DEPARTMENTS'!AN133</f>
        <v>269</v>
      </c>
      <c r="AO48" s="45"/>
      <c r="AP48" s="91">
        <f>'ALL SCHOOLS BY DEPARTMENTS'!AP133</f>
        <v>9</v>
      </c>
      <c r="AQ48" s="93">
        <f>'ALL SCHOOLS BY DEPARTMENTS'!AQ133</f>
        <v>3</v>
      </c>
      <c r="AR48" s="93">
        <f>'ALL SCHOOLS BY DEPARTMENTS'!AR133</f>
        <v>29</v>
      </c>
      <c r="AS48" s="93">
        <f>'ALL SCHOOLS BY DEPARTMENTS'!AS133</f>
        <v>13</v>
      </c>
      <c r="AT48" s="93">
        <f>'ALL SCHOOLS BY DEPARTMENTS'!AT133</f>
        <v>16</v>
      </c>
      <c r="AU48" s="93">
        <f>'ALL SCHOOLS BY DEPARTMENTS'!AU133</f>
        <v>28</v>
      </c>
      <c r="AV48" s="92">
        <f>'ALL SCHOOLS BY DEPARTMENTS'!AV133</f>
        <v>80</v>
      </c>
    </row>
    <row r="49" spans="1:48" s="28" customFormat="1" ht="18.75">
      <c r="A49" s="21" t="s">
        <v>108</v>
      </c>
      <c r="B49" s="51"/>
      <c r="C49" s="48">
        <f>'ALL SCHOOLS BY DEPARTMENTS'!C134</f>
        <v>1</v>
      </c>
      <c r="D49" s="51"/>
      <c r="E49" s="49">
        <f>'ALL SCHOOLS BY DEPARTMENTS'!E134</f>
        <v>0.4224137931034483</v>
      </c>
      <c r="F49" s="50">
        <f>'ALL SCHOOLS BY DEPARTMENTS'!F134</f>
        <v>0.5775862068965517</v>
      </c>
      <c r="G49" s="51"/>
      <c r="H49" s="49">
        <f>'ALL SCHOOLS BY DEPARTMENTS'!H134</f>
        <v>0.7142857142857143</v>
      </c>
      <c r="I49" s="51">
        <f>'ALL SCHOOLS BY DEPARTMENTS'!I134</f>
        <v>0.07389162561576355</v>
      </c>
      <c r="J49" s="51">
        <f>'ALL SCHOOLS BY DEPARTMENTS'!J134</f>
        <v>0.20812807881773399</v>
      </c>
      <c r="K49" s="50">
        <f>'ALL SCHOOLS BY DEPARTMENTS'!K134</f>
        <v>0.003694581280788177</v>
      </c>
      <c r="L49" s="51"/>
      <c r="M49" s="49">
        <f>'ALL SCHOOLS BY DEPARTMENTS'!M134</f>
        <v>0.03201970443349754</v>
      </c>
      <c r="N49" s="51">
        <f>'ALL SCHOOLS BY DEPARTMENTS'!N134</f>
        <v>0.2623152709359606</v>
      </c>
      <c r="O49" s="51">
        <f>'ALL SCHOOLS BY DEPARTMENTS'!O134</f>
        <v>0.2857142857142857</v>
      </c>
      <c r="P49" s="51">
        <f>'ALL SCHOOLS BY DEPARTMENTS'!P134</f>
        <v>0.23399014778325122</v>
      </c>
      <c r="Q49" s="50">
        <f>'ALL SCHOOLS BY DEPARTMENTS'!Q134</f>
        <v>0.18596059113300492</v>
      </c>
      <c r="R49" s="51"/>
      <c r="S49" s="49">
        <f>'ALL SCHOOLS BY DEPARTMENTS'!S134</f>
        <v>0.05172413793103448</v>
      </c>
      <c r="T49" s="51">
        <f>'ALL SCHOOLS BY DEPARTMENTS'!T134</f>
        <v>0.003694581280788177</v>
      </c>
      <c r="U49" s="51">
        <f>'ALL SCHOOLS BY DEPARTMENTS'!U134</f>
        <v>0.01847290640394089</v>
      </c>
      <c r="V49" s="51">
        <f>'ALL SCHOOLS BY DEPARTMENTS'!V134</f>
        <v>0.06280788177339902</v>
      </c>
      <c r="W49" s="51">
        <f>'ALL SCHOOLS BY DEPARTMENTS'!W134</f>
        <v>0.014778325123152709</v>
      </c>
      <c r="X49" s="51">
        <f>'ALL SCHOOLS BY DEPARTMENTS'!X134</f>
        <v>0.0012315270935960591</v>
      </c>
      <c r="Y49" s="51">
        <f>'ALL SCHOOLS BY DEPARTMENTS'!Y134</f>
        <v>0.8066502463054187</v>
      </c>
      <c r="Z49" s="50">
        <f>'ALL SCHOOLS BY DEPARTMENTS'!Z134</f>
        <v>0.04064039408866995</v>
      </c>
      <c r="AA49" s="94"/>
      <c r="AB49" s="49">
        <f>'ALL SCHOOLS BY DEPARTMENTS'!AB134</f>
        <v>0.013546798029556651</v>
      </c>
      <c r="AC49" s="51">
        <f>'ALL SCHOOLS BY DEPARTMENTS'!AC134</f>
        <v>0.7758620689655172</v>
      </c>
      <c r="AD49" s="50">
        <f>'ALL SCHOOLS BY DEPARTMENTS'!AD134</f>
        <v>0.2105911330049261</v>
      </c>
      <c r="AE49" s="51"/>
      <c r="AF49" s="49">
        <f>'ALL SCHOOLS BY DEPARTMENTS'!AF134</f>
        <v>0.03201970443349754</v>
      </c>
      <c r="AG49" s="51">
        <f>'ALL SCHOOLS BY DEPARTMENTS'!AG134</f>
        <v>0.1933497536945813</v>
      </c>
      <c r="AH49" s="51">
        <f>'ALL SCHOOLS BY DEPARTMENTS'!AH134</f>
        <v>0.29064039408866993</v>
      </c>
      <c r="AI49" s="51">
        <f>'ALL SCHOOLS BY DEPARTMENTS'!AI134</f>
        <v>0.2746305418719212</v>
      </c>
      <c r="AJ49" s="50">
        <f>'ALL SCHOOLS BY DEPARTMENTS'!AJ134</f>
        <v>0.20935960591133004</v>
      </c>
      <c r="AK49" s="51"/>
      <c r="AL49" s="49">
        <f>'ALL SCHOOLS BY DEPARTMENTS'!AL134</f>
        <v>0.44950738916256155</v>
      </c>
      <c r="AM49" s="51">
        <f>'ALL SCHOOLS BY DEPARTMENTS'!AM134</f>
        <v>0.21921182266009853</v>
      </c>
      <c r="AN49" s="50">
        <f>'ALL SCHOOLS BY DEPARTMENTS'!AN134</f>
        <v>0.3312807881773399</v>
      </c>
      <c r="AO49" s="51"/>
      <c r="AP49" s="49">
        <f>'ALL SCHOOLS BY DEPARTMENTS'!AP134</f>
        <v>0.011083743842364532</v>
      </c>
      <c r="AQ49" s="51">
        <f>'ALL SCHOOLS BY DEPARTMENTS'!AQ134</f>
        <v>0.003694581280788177</v>
      </c>
      <c r="AR49" s="51">
        <f>'ALL SCHOOLS BY DEPARTMENTS'!AR134</f>
        <v>0.03571428571428571</v>
      </c>
      <c r="AS49" s="51">
        <f>'ALL SCHOOLS BY DEPARTMENTS'!AS134</f>
        <v>0.01600985221674877</v>
      </c>
      <c r="AT49" s="51">
        <f>'ALL SCHOOLS BY DEPARTMENTS'!AT134</f>
        <v>0.019704433497536946</v>
      </c>
      <c r="AU49" s="51">
        <f>'ALL SCHOOLS BY DEPARTMENTS'!AU134</f>
        <v>0.034482758620689655</v>
      </c>
      <c r="AV49" s="50">
        <f>'ALL SCHOOLS BY DEPARTMENTS'!AV134</f>
        <v>0.09852216748768473</v>
      </c>
    </row>
    <row r="50" spans="1:57" s="18" customFormat="1" ht="19.5" thickBot="1">
      <c r="A50" s="78"/>
      <c r="B50" s="53"/>
      <c r="C50" s="62"/>
      <c r="D50" s="34"/>
      <c r="E50" s="71"/>
      <c r="F50" s="64"/>
      <c r="G50" s="34"/>
      <c r="H50" s="71"/>
      <c r="I50" s="65"/>
      <c r="J50" s="65"/>
      <c r="K50" s="64"/>
      <c r="L50" s="34"/>
      <c r="M50" s="71"/>
      <c r="N50" s="65"/>
      <c r="O50" s="65"/>
      <c r="P50" s="65"/>
      <c r="Q50" s="64"/>
      <c r="R50" s="34"/>
      <c r="S50" s="63"/>
      <c r="T50" s="72"/>
      <c r="U50" s="65"/>
      <c r="V50" s="65"/>
      <c r="W50" s="65"/>
      <c r="X50" s="65"/>
      <c r="Y50" s="65"/>
      <c r="Z50" s="64"/>
      <c r="AA50" s="34"/>
      <c r="AB50" s="71"/>
      <c r="AC50" s="65"/>
      <c r="AD50" s="64"/>
      <c r="AE50" s="34"/>
      <c r="AF50" s="71"/>
      <c r="AG50" s="65"/>
      <c r="AH50" s="65"/>
      <c r="AI50" s="65"/>
      <c r="AJ50" s="64"/>
      <c r="AK50" s="34"/>
      <c r="AL50" s="71"/>
      <c r="AM50" s="65"/>
      <c r="AN50" s="64"/>
      <c r="AO50" s="34"/>
      <c r="AP50" s="73"/>
      <c r="AQ50" s="65"/>
      <c r="AR50" s="65"/>
      <c r="AS50" s="65"/>
      <c r="AT50" s="65"/>
      <c r="AU50" s="65"/>
      <c r="AV50" s="64"/>
      <c r="AW50" s="2"/>
      <c r="AX50" s="2"/>
      <c r="AY50" s="2"/>
      <c r="AZ50" s="2"/>
      <c r="BA50" s="2"/>
      <c r="BB50" s="2"/>
      <c r="BC50" s="2"/>
      <c r="BD50" s="2"/>
      <c r="BE50" s="2"/>
    </row>
    <row r="51" spans="1:48" ht="18.75">
      <c r="A51" s="82"/>
      <c r="B51" s="82"/>
      <c r="C51" s="82"/>
      <c r="D51" s="82"/>
      <c r="E51" s="74" t="s">
        <v>109</v>
      </c>
      <c r="F51" s="82"/>
      <c r="G51" s="34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74" t="s">
        <v>109</v>
      </c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</row>
    <row r="52" spans="1:48" ht="18.75">
      <c r="A52" s="82"/>
      <c r="B52" s="82"/>
      <c r="C52" s="82"/>
      <c r="D52" s="82"/>
      <c r="E52" s="74" t="s">
        <v>34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74" t="s">
        <v>34</v>
      </c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</row>
    <row r="53" spans="1:48" ht="18.75">
      <c r="A53" s="82"/>
      <c r="B53" s="82"/>
      <c r="C53" s="82"/>
      <c r="D53" s="82"/>
      <c r="E53" s="74" t="s">
        <v>35</v>
      </c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74" t="s">
        <v>35</v>
      </c>
      <c r="AC53" s="82"/>
      <c r="AD53" s="82"/>
      <c r="AE53" s="82"/>
      <c r="AF53" s="82"/>
      <c r="AG53" s="82"/>
      <c r="AH53" s="82"/>
      <c r="AI53" s="82"/>
      <c r="AJ53" s="34"/>
      <c r="AK53" s="82"/>
      <c r="AL53" s="82"/>
      <c r="AM53" s="82"/>
      <c r="AN53" s="82"/>
      <c r="AO53" s="82"/>
      <c r="AP53" s="82"/>
      <c r="AQ53" s="95"/>
      <c r="AR53" s="82"/>
      <c r="AS53" s="82"/>
      <c r="AT53" s="82"/>
      <c r="AU53" s="82"/>
      <c r="AV53" s="82"/>
    </row>
    <row r="62" ht="18.75">
      <c r="A62" s="3"/>
    </row>
  </sheetData>
  <sheetProtection/>
  <mergeCells count="16">
    <mergeCell ref="C5:C6"/>
    <mergeCell ref="E5:F6"/>
    <mergeCell ref="H5:K6"/>
    <mergeCell ref="D1:Z1"/>
    <mergeCell ref="D2:Z2"/>
    <mergeCell ref="D3:Z3"/>
    <mergeCell ref="AA1:AV1"/>
    <mergeCell ref="AA2:AV2"/>
    <mergeCell ref="AA3:AV3"/>
    <mergeCell ref="M5:Q6"/>
    <mergeCell ref="S5:Z6"/>
    <mergeCell ref="AF5:AJ6"/>
    <mergeCell ref="AL5:AN6"/>
    <mergeCell ref="AP5:AV5"/>
    <mergeCell ref="AP6:AV6"/>
    <mergeCell ref="AB5:AD6"/>
  </mergeCells>
  <conditionalFormatting sqref="A9:AV11 B8:AV8 A13:AV15 B12:AV12 A17:AV19 B16:AV16 A21:AV23 B20:AV20 A25:AV27 B24:AV24 A29:AV31 B28:AV28 A33:AV35 B32:AV32 A37:AV39 B36:AV36 A41:AV43 B40:AV40 A45:AV47 B44:AV44 A49:AV50 B48:AV48">
    <cfRule type="expression" priority="1" dxfId="0">
      <formula>MOD(ROW(),2)=0</formula>
    </cfRule>
  </conditionalFormatting>
  <printOptions horizontalCentered="1"/>
  <pageMargins left="0.5" right="0.5" top="0.5" bottom="0.5" header="0.3" footer="0.3"/>
  <pageSetup fitToWidth="0" fitToHeight="1" horizontalDpi="600" verticalDpi="600" orientation="landscape" scale="54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3"/>
  <sheetViews>
    <sheetView zoomScale="70" zoomScaleNormal="70" zoomScaleSheetLayoutView="40" zoomScalePageLayoutView="0" workbookViewId="0" topLeftCell="A1">
      <pane xSplit="4" ySplit="7" topLeftCell="E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2" sqref="E32"/>
    </sheetView>
  </sheetViews>
  <sheetFormatPr defaultColWidth="9.140625" defaultRowHeight="15"/>
  <cols>
    <col min="1" max="1" width="42.140625" style="16" customWidth="1"/>
    <col min="2" max="2" width="1.7109375" style="16" customWidth="1"/>
    <col min="3" max="3" width="9.57421875" style="1" customWidth="1"/>
    <col min="4" max="4" width="1.1484375" style="1" customWidth="1"/>
    <col min="5" max="5" width="11.7109375" style="1" customWidth="1"/>
    <col min="6" max="6" width="11.57421875" style="1" customWidth="1"/>
    <col min="7" max="7" width="1.1484375" style="1" customWidth="1"/>
    <col min="8" max="11" width="11.57421875" style="1" customWidth="1"/>
    <col min="12" max="12" width="1.1484375" style="1" customWidth="1"/>
    <col min="13" max="17" width="11.57421875" style="1" customWidth="1"/>
    <col min="18" max="18" width="0.5625" style="1" customWidth="1"/>
    <col min="19" max="23" width="11.57421875" style="1" customWidth="1"/>
    <col min="24" max="24" width="12.00390625" style="1" customWidth="1"/>
    <col min="25" max="25" width="11.57421875" style="1" customWidth="1"/>
    <col min="26" max="26" width="12.57421875" style="1" customWidth="1"/>
    <col min="27" max="27" width="1.1484375" style="1" customWidth="1"/>
    <col min="28" max="30" width="11.57421875" style="1" customWidth="1"/>
    <col min="31" max="31" width="1.1484375" style="1" customWidth="1"/>
    <col min="32" max="36" width="11.57421875" style="1" customWidth="1"/>
    <col min="37" max="37" width="1.1484375" style="1" customWidth="1"/>
    <col min="38" max="40" width="11.57421875" style="1" customWidth="1"/>
    <col min="41" max="41" width="1.1484375" style="1" customWidth="1"/>
    <col min="42" max="48" width="11.57421875" style="1" customWidth="1"/>
    <col min="49" max="57" width="9.140625" style="1" customWidth="1"/>
    <col min="58" max="16384" width="9.140625" style="16" customWidth="1"/>
  </cols>
  <sheetData>
    <row r="1" spans="1:57" s="15" customFormat="1" ht="18.75">
      <c r="A1" s="13"/>
      <c r="B1" s="13"/>
      <c r="C1" s="13"/>
      <c r="D1" s="115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 t="s">
        <v>0</v>
      </c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4"/>
      <c r="AX1" s="14"/>
      <c r="AY1" s="14"/>
      <c r="AZ1" s="14"/>
      <c r="BA1" s="14"/>
      <c r="BB1" s="14"/>
      <c r="BC1" s="14"/>
      <c r="BD1" s="14"/>
      <c r="BE1" s="14"/>
    </row>
    <row r="2" spans="1:57" s="15" customFormat="1" ht="18.75">
      <c r="A2" s="13"/>
      <c r="B2" s="13"/>
      <c r="C2" s="13"/>
      <c r="D2" s="115" t="s">
        <v>1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 t="s">
        <v>106</v>
      </c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4"/>
      <c r="AX2" s="14"/>
      <c r="AY2" s="14"/>
      <c r="AZ2" s="14"/>
      <c r="BA2" s="14"/>
      <c r="BB2" s="14"/>
      <c r="BC2" s="14"/>
      <c r="BD2" s="14"/>
      <c r="BE2" s="14"/>
    </row>
    <row r="3" spans="1:57" s="15" customFormat="1" ht="18.75">
      <c r="A3" s="13"/>
      <c r="B3" s="13"/>
      <c r="C3" s="13"/>
      <c r="D3" s="115" t="s">
        <v>133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 t="str">
        <f>D3</f>
        <v>AS OF NOVEMBER 2013</v>
      </c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4"/>
      <c r="AX3" s="14"/>
      <c r="AY3" s="14"/>
      <c r="AZ3" s="14"/>
      <c r="BA3" s="14"/>
      <c r="BB3" s="14"/>
      <c r="BC3" s="14"/>
      <c r="BD3" s="14"/>
      <c r="BE3" s="14"/>
    </row>
    <row r="4" spans="1:57" s="18" customFormat="1" ht="6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2"/>
      <c r="AX4" s="2"/>
      <c r="AY4" s="2"/>
      <c r="AZ4" s="2"/>
      <c r="BA4" s="2"/>
      <c r="BB4" s="2"/>
      <c r="BC4" s="2"/>
      <c r="BD4" s="2"/>
      <c r="BE4" s="2"/>
    </row>
    <row r="5" spans="1:48" s="23" customFormat="1" ht="18.75">
      <c r="A5" s="12" t="s">
        <v>91</v>
      </c>
      <c r="B5" s="45"/>
      <c r="C5" s="107" t="s">
        <v>13</v>
      </c>
      <c r="D5" s="45"/>
      <c r="E5" s="109" t="s">
        <v>15</v>
      </c>
      <c r="F5" s="110"/>
      <c r="G5" s="45"/>
      <c r="H5" s="109" t="s">
        <v>18</v>
      </c>
      <c r="I5" s="113"/>
      <c r="J5" s="113"/>
      <c r="K5" s="110"/>
      <c r="L5" s="45"/>
      <c r="M5" s="109" t="s">
        <v>117</v>
      </c>
      <c r="N5" s="113"/>
      <c r="O5" s="113"/>
      <c r="P5" s="113"/>
      <c r="Q5" s="110"/>
      <c r="R5" s="45"/>
      <c r="S5" s="109" t="s">
        <v>28</v>
      </c>
      <c r="T5" s="113"/>
      <c r="U5" s="113"/>
      <c r="V5" s="113"/>
      <c r="W5" s="113"/>
      <c r="X5" s="113"/>
      <c r="Y5" s="113"/>
      <c r="Z5" s="110"/>
      <c r="AA5" s="55"/>
      <c r="AB5" s="109" t="s">
        <v>69</v>
      </c>
      <c r="AC5" s="113"/>
      <c r="AD5" s="110"/>
      <c r="AE5" s="55"/>
      <c r="AF5" s="109" t="s">
        <v>72</v>
      </c>
      <c r="AG5" s="113"/>
      <c r="AH5" s="113"/>
      <c r="AI5" s="113"/>
      <c r="AJ5" s="110"/>
      <c r="AK5" s="55"/>
      <c r="AL5" s="109" t="s">
        <v>81</v>
      </c>
      <c r="AM5" s="113"/>
      <c r="AN5" s="110"/>
      <c r="AO5" s="55"/>
      <c r="AP5" s="109" t="s">
        <v>82</v>
      </c>
      <c r="AQ5" s="113"/>
      <c r="AR5" s="113"/>
      <c r="AS5" s="113"/>
      <c r="AT5" s="113"/>
      <c r="AU5" s="113"/>
      <c r="AV5" s="110"/>
    </row>
    <row r="6" spans="1:48" s="23" customFormat="1" ht="19.5" thickBot="1">
      <c r="A6" s="24" t="s">
        <v>92</v>
      </c>
      <c r="B6" s="45"/>
      <c r="C6" s="108"/>
      <c r="D6" s="45"/>
      <c r="E6" s="111"/>
      <c r="F6" s="112"/>
      <c r="G6" s="45"/>
      <c r="H6" s="111"/>
      <c r="I6" s="114"/>
      <c r="J6" s="114"/>
      <c r="K6" s="112"/>
      <c r="L6" s="45"/>
      <c r="M6" s="111"/>
      <c r="N6" s="114"/>
      <c r="O6" s="114"/>
      <c r="P6" s="114"/>
      <c r="Q6" s="112"/>
      <c r="R6" s="45"/>
      <c r="S6" s="111"/>
      <c r="T6" s="114"/>
      <c r="U6" s="114"/>
      <c r="V6" s="114"/>
      <c r="W6" s="114"/>
      <c r="X6" s="114"/>
      <c r="Y6" s="114"/>
      <c r="Z6" s="112"/>
      <c r="AA6" s="55"/>
      <c r="AB6" s="111"/>
      <c r="AC6" s="114"/>
      <c r="AD6" s="112"/>
      <c r="AE6" s="55"/>
      <c r="AF6" s="111"/>
      <c r="AG6" s="114"/>
      <c r="AH6" s="114"/>
      <c r="AI6" s="114"/>
      <c r="AJ6" s="112"/>
      <c r="AK6" s="55"/>
      <c r="AL6" s="111"/>
      <c r="AM6" s="114"/>
      <c r="AN6" s="112"/>
      <c r="AO6" s="55"/>
      <c r="AP6" s="111" t="s">
        <v>83</v>
      </c>
      <c r="AQ6" s="114"/>
      <c r="AR6" s="114"/>
      <c r="AS6" s="114"/>
      <c r="AT6" s="114"/>
      <c r="AU6" s="114"/>
      <c r="AV6" s="112"/>
    </row>
    <row r="7" spans="1:256" s="27" customFormat="1" ht="18.75">
      <c r="A7" s="25"/>
      <c r="B7" s="56"/>
      <c r="C7" s="57" t="s">
        <v>14</v>
      </c>
      <c r="D7" s="56"/>
      <c r="E7" s="58" t="s">
        <v>16</v>
      </c>
      <c r="F7" s="59" t="s">
        <v>17</v>
      </c>
      <c r="G7" s="56"/>
      <c r="H7" s="58" t="s">
        <v>19</v>
      </c>
      <c r="I7" s="60" t="s">
        <v>20</v>
      </c>
      <c r="J7" s="60" t="s">
        <v>21</v>
      </c>
      <c r="K7" s="59" t="s">
        <v>22</v>
      </c>
      <c r="L7" s="56"/>
      <c r="M7" s="58" t="s">
        <v>23</v>
      </c>
      <c r="N7" s="60" t="s">
        <v>24</v>
      </c>
      <c r="O7" s="60" t="s">
        <v>25</v>
      </c>
      <c r="P7" s="60" t="s">
        <v>26</v>
      </c>
      <c r="Q7" s="59" t="s">
        <v>27</v>
      </c>
      <c r="R7" s="56"/>
      <c r="S7" s="58" t="s">
        <v>138</v>
      </c>
      <c r="T7" s="60" t="s">
        <v>29</v>
      </c>
      <c r="U7" s="60" t="s">
        <v>30</v>
      </c>
      <c r="V7" s="60" t="s">
        <v>31</v>
      </c>
      <c r="W7" s="60" t="s">
        <v>32</v>
      </c>
      <c r="X7" s="60" t="s">
        <v>140</v>
      </c>
      <c r="Y7" s="60" t="s">
        <v>33</v>
      </c>
      <c r="Z7" s="59" t="s">
        <v>139</v>
      </c>
      <c r="AA7" s="56"/>
      <c r="AB7" s="58" t="s">
        <v>103</v>
      </c>
      <c r="AC7" s="60" t="s">
        <v>70</v>
      </c>
      <c r="AD7" s="59" t="s">
        <v>71</v>
      </c>
      <c r="AE7" s="56"/>
      <c r="AF7" s="58" t="s">
        <v>73</v>
      </c>
      <c r="AG7" s="60" t="s">
        <v>74</v>
      </c>
      <c r="AH7" s="60" t="s">
        <v>75</v>
      </c>
      <c r="AI7" s="60" t="s">
        <v>76</v>
      </c>
      <c r="AJ7" s="59" t="s">
        <v>77</v>
      </c>
      <c r="AK7" s="56"/>
      <c r="AL7" s="58" t="s">
        <v>78</v>
      </c>
      <c r="AM7" s="60" t="s">
        <v>79</v>
      </c>
      <c r="AN7" s="59" t="s">
        <v>80</v>
      </c>
      <c r="AO7" s="56"/>
      <c r="AP7" s="58" t="s">
        <v>84</v>
      </c>
      <c r="AQ7" s="60" t="s">
        <v>85</v>
      </c>
      <c r="AR7" s="60" t="s">
        <v>86</v>
      </c>
      <c r="AS7" s="60" t="s">
        <v>87</v>
      </c>
      <c r="AT7" s="60" t="s">
        <v>88</v>
      </c>
      <c r="AU7" s="60" t="s">
        <v>89</v>
      </c>
      <c r="AV7" s="59" t="s">
        <v>90</v>
      </c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18.75">
      <c r="A8" s="17" t="s">
        <v>2</v>
      </c>
      <c r="B8" s="61"/>
      <c r="C8" s="54"/>
      <c r="D8" s="34"/>
      <c r="E8" s="35"/>
      <c r="F8" s="36"/>
      <c r="G8" s="34"/>
      <c r="H8" s="35"/>
      <c r="I8" s="34"/>
      <c r="J8" s="34"/>
      <c r="K8" s="36"/>
      <c r="L8" s="34"/>
      <c r="M8" s="35"/>
      <c r="N8" s="34"/>
      <c r="O8" s="34"/>
      <c r="P8" s="34"/>
      <c r="Q8" s="36"/>
      <c r="R8" s="34"/>
      <c r="S8" s="35"/>
      <c r="T8" s="34"/>
      <c r="U8" s="34"/>
      <c r="V8" s="34"/>
      <c r="W8" s="34"/>
      <c r="X8" s="34"/>
      <c r="Y8" s="34"/>
      <c r="Z8" s="36"/>
      <c r="AA8" s="34"/>
      <c r="AB8" s="35"/>
      <c r="AC8" s="34"/>
      <c r="AD8" s="36"/>
      <c r="AE8" s="34"/>
      <c r="AF8" s="35"/>
      <c r="AG8" s="34"/>
      <c r="AH8" s="34"/>
      <c r="AI8" s="34"/>
      <c r="AJ8" s="36"/>
      <c r="AK8" s="34"/>
      <c r="AL8" s="35"/>
      <c r="AM8" s="34"/>
      <c r="AN8" s="36"/>
      <c r="AO8" s="34"/>
      <c r="AP8" s="35"/>
      <c r="AQ8" s="34"/>
      <c r="AR8" s="34"/>
      <c r="AS8" s="34"/>
      <c r="AT8" s="34"/>
      <c r="AU8" s="34"/>
      <c r="AV8" s="36"/>
      <c r="AW8" s="2"/>
      <c r="AX8" s="2"/>
      <c r="AY8" s="2"/>
      <c r="AZ8" s="2"/>
      <c r="BA8" s="2"/>
      <c r="BB8" s="2"/>
      <c r="BC8" s="2"/>
      <c r="BD8" s="2"/>
      <c r="BE8" s="2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57" s="18" customFormat="1" ht="18.75">
      <c r="A9" s="31" t="s">
        <v>36</v>
      </c>
      <c r="B9" s="32"/>
      <c r="C9" s="33">
        <f aca="true" t="shared" si="0" ref="C9:C32">SUM(E9:AN9)/7</f>
        <v>4</v>
      </c>
      <c r="D9" s="34"/>
      <c r="E9" s="35">
        <v>1</v>
      </c>
      <c r="F9" s="36">
        <v>3</v>
      </c>
      <c r="G9" s="34"/>
      <c r="H9" s="37">
        <v>3</v>
      </c>
      <c r="I9" s="38"/>
      <c r="J9" s="38">
        <v>1</v>
      </c>
      <c r="K9" s="39"/>
      <c r="L9" s="34"/>
      <c r="M9" s="37"/>
      <c r="N9" s="38"/>
      <c r="O9" s="38">
        <v>3</v>
      </c>
      <c r="P9" s="38">
        <v>1</v>
      </c>
      <c r="Q9" s="39"/>
      <c r="R9" s="34"/>
      <c r="S9" s="37"/>
      <c r="T9" s="38"/>
      <c r="U9" s="38"/>
      <c r="V9" s="38">
        <v>4</v>
      </c>
      <c r="W9" s="38"/>
      <c r="X9" s="38"/>
      <c r="Y9" s="38"/>
      <c r="Z9" s="39"/>
      <c r="AA9" s="34"/>
      <c r="AB9" s="37"/>
      <c r="AC9" s="38">
        <v>3</v>
      </c>
      <c r="AD9" s="39">
        <v>1</v>
      </c>
      <c r="AE9" s="34"/>
      <c r="AF9" s="37"/>
      <c r="AG9" s="38">
        <v>1</v>
      </c>
      <c r="AH9" s="38">
        <v>1</v>
      </c>
      <c r="AI9" s="38">
        <v>2</v>
      </c>
      <c r="AJ9" s="39"/>
      <c r="AK9" s="34"/>
      <c r="AL9" s="37">
        <v>2</v>
      </c>
      <c r="AM9" s="38">
        <v>1</v>
      </c>
      <c r="AN9" s="39">
        <v>1</v>
      </c>
      <c r="AO9" s="34"/>
      <c r="AP9" s="37"/>
      <c r="AQ9" s="38"/>
      <c r="AR9" s="38"/>
      <c r="AS9" s="38"/>
      <c r="AT9" s="38"/>
      <c r="AU9" s="38"/>
      <c r="AV9" s="39">
        <v>1</v>
      </c>
      <c r="AW9" s="2"/>
      <c r="AX9" s="2">
        <f>IF(SUM(AP9:AV9)=AM9,"","ERROR")</f>
      </c>
      <c r="AY9" s="2"/>
      <c r="AZ9" s="2"/>
      <c r="BA9" s="2"/>
      <c r="BB9" s="2"/>
      <c r="BC9" s="2"/>
      <c r="BD9" s="2"/>
      <c r="BE9" s="2"/>
    </row>
    <row r="10" spans="1:57" s="18" customFormat="1" ht="18.75">
      <c r="A10" s="31" t="s">
        <v>37</v>
      </c>
      <c r="B10" s="32"/>
      <c r="C10" s="33">
        <f t="shared" si="0"/>
        <v>18</v>
      </c>
      <c r="D10" s="34"/>
      <c r="E10" s="35">
        <v>11</v>
      </c>
      <c r="F10" s="36">
        <v>7</v>
      </c>
      <c r="G10" s="34"/>
      <c r="H10" s="37">
        <v>3</v>
      </c>
      <c r="I10" s="38"/>
      <c r="J10" s="38">
        <v>15</v>
      </c>
      <c r="K10" s="39"/>
      <c r="L10" s="34"/>
      <c r="M10" s="37">
        <v>2</v>
      </c>
      <c r="N10" s="38">
        <v>6</v>
      </c>
      <c r="O10" s="38">
        <v>4</v>
      </c>
      <c r="P10" s="38"/>
      <c r="Q10" s="39">
        <v>6</v>
      </c>
      <c r="R10" s="34"/>
      <c r="S10" s="37"/>
      <c r="T10" s="38"/>
      <c r="U10" s="38"/>
      <c r="V10" s="38">
        <v>2</v>
      </c>
      <c r="W10" s="38"/>
      <c r="X10" s="38"/>
      <c r="Y10" s="38">
        <v>15</v>
      </c>
      <c r="Z10" s="39">
        <v>1</v>
      </c>
      <c r="AA10" s="34"/>
      <c r="AB10" s="37"/>
      <c r="AC10" s="38">
        <v>15</v>
      </c>
      <c r="AD10" s="39">
        <v>3</v>
      </c>
      <c r="AE10" s="34"/>
      <c r="AF10" s="37"/>
      <c r="AG10" s="38">
        <v>6</v>
      </c>
      <c r="AH10" s="38">
        <v>2</v>
      </c>
      <c r="AI10" s="38">
        <v>7</v>
      </c>
      <c r="AJ10" s="39">
        <v>3</v>
      </c>
      <c r="AK10" s="34"/>
      <c r="AL10" s="37">
        <v>10</v>
      </c>
      <c r="AM10" s="38">
        <v>2</v>
      </c>
      <c r="AN10" s="39">
        <v>6</v>
      </c>
      <c r="AO10" s="34"/>
      <c r="AP10" s="37"/>
      <c r="AQ10" s="38">
        <v>1</v>
      </c>
      <c r="AR10" s="38"/>
      <c r="AS10" s="38"/>
      <c r="AT10" s="38"/>
      <c r="AU10" s="38"/>
      <c r="AV10" s="39">
        <v>1</v>
      </c>
      <c r="AW10" s="2"/>
      <c r="AX10" s="2">
        <f aca="true" t="shared" si="1" ref="AX10:AX73">IF(SUM(AP10:AV10)=AM10,"","ERROR")</f>
      </c>
      <c r="AY10" s="2"/>
      <c r="AZ10" s="2"/>
      <c r="BA10" s="2"/>
      <c r="BB10" s="2"/>
      <c r="BC10" s="2"/>
      <c r="BD10" s="2"/>
      <c r="BE10" s="2"/>
    </row>
    <row r="11" spans="1:57" s="18" customFormat="1" ht="18.75">
      <c r="A11" s="31" t="s">
        <v>38</v>
      </c>
      <c r="B11" s="32"/>
      <c r="C11" s="33">
        <f t="shared" si="0"/>
        <v>29</v>
      </c>
      <c r="D11" s="34"/>
      <c r="E11" s="35">
        <v>10</v>
      </c>
      <c r="F11" s="36">
        <v>19</v>
      </c>
      <c r="G11" s="34"/>
      <c r="H11" s="37">
        <v>25</v>
      </c>
      <c r="I11" s="38"/>
      <c r="J11" s="38">
        <v>4</v>
      </c>
      <c r="K11" s="39"/>
      <c r="L11" s="34"/>
      <c r="M11" s="37">
        <v>2</v>
      </c>
      <c r="N11" s="38">
        <v>6</v>
      </c>
      <c r="O11" s="38">
        <v>11</v>
      </c>
      <c r="P11" s="38">
        <v>4</v>
      </c>
      <c r="Q11" s="39">
        <v>6</v>
      </c>
      <c r="R11" s="34"/>
      <c r="S11" s="37">
        <v>1</v>
      </c>
      <c r="T11" s="38"/>
      <c r="U11" s="38"/>
      <c r="V11" s="38"/>
      <c r="W11" s="38"/>
      <c r="X11" s="38"/>
      <c r="Y11" s="38">
        <v>28</v>
      </c>
      <c r="Z11" s="39"/>
      <c r="AA11" s="34"/>
      <c r="AB11" s="37"/>
      <c r="AC11" s="38">
        <v>27</v>
      </c>
      <c r="AD11" s="39">
        <v>2</v>
      </c>
      <c r="AE11" s="34"/>
      <c r="AF11" s="37">
        <v>3</v>
      </c>
      <c r="AG11" s="38">
        <v>7</v>
      </c>
      <c r="AH11" s="38">
        <v>5</v>
      </c>
      <c r="AI11" s="38">
        <v>8</v>
      </c>
      <c r="AJ11" s="39">
        <v>6</v>
      </c>
      <c r="AK11" s="34"/>
      <c r="AL11" s="37">
        <v>14</v>
      </c>
      <c r="AM11" s="38">
        <v>5</v>
      </c>
      <c r="AN11" s="39">
        <v>10</v>
      </c>
      <c r="AO11" s="34"/>
      <c r="AP11" s="37"/>
      <c r="AQ11" s="38"/>
      <c r="AR11" s="38">
        <v>1</v>
      </c>
      <c r="AS11" s="38"/>
      <c r="AT11" s="38">
        <v>1</v>
      </c>
      <c r="AU11" s="38">
        <v>1</v>
      </c>
      <c r="AV11" s="39">
        <v>2</v>
      </c>
      <c r="AW11" s="2"/>
      <c r="AX11" s="2">
        <f t="shared" si="1"/>
      </c>
      <c r="AY11" s="2"/>
      <c r="AZ11" s="2"/>
      <c r="BA11" s="2"/>
      <c r="BB11" s="2"/>
      <c r="BC11" s="2"/>
      <c r="BD11" s="2"/>
      <c r="BE11" s="2"/>
    </row>
    <row r="12" spans="1:57" s="18" customFormat="1" ht="18.75">
      <c r="A12" s="31" t="s">
        <v>39</v>
      </c>
      <c r="B12" s="32"/>
      <c r="C12" s="33">
        <f t="shared" si="0"/>
        <v>21</v>
      </c>
      <c r="D12" s="34"/>
      <c r="E12" s="35">
        <v>4</v>
      </c>
      <c r="F12" s="36">
        <v>17</v>
      </c>
      <c r="G12" s="34"/>
      <c r="H12" s="37">
        <v>19</v>
      </c>
      <c r="I12" s="38"/>
      <c r="J12" s="38">
        <v>2</v>
      </c>
      <c r="K12" s="39"/>
      <c r="L12" s="34"/>
      <c r="M12" s="37">
        <v>1</v>
      </c>
      <c r="N12" s="38">
        <v>4</v>
      </c>
      <c r="O12" s="38">
        <v>9</v>
      </c>
      <c r="P12" s="38">
        <v>4</v>
      </c>
      <c r="Q12" s="39">
        <v>3</v>
      </c>
      <c r="R12" s="34"/>
      <c r="S12" s="37">
        <v>1</v>
      </c>
      <c r="T12" s="38"/>
      <c r="U12" s="38">
        <v>1</v>
      </c>
      <c r="V12" s="38">
        <v>2</v>
      </c>
      <c r="W12" s="38"/>
      <c r="X12" s="38"/>
      <c r="Y12" s="38">
        <v>16</v>
      </c>
      <c r="Z12" s="39">
        <v>1</v>
      </c>
      <c r="AA12" s="34"/>
      <c r="AB12" s="37">
        <v>1</v>
      </c>
      <c r="AC12" s="38">
        <v>15</v>
      </c>
      <c r="AD12" s="39">
        <v>5</v>
      </c>
      <c r="AE12" s="34"/>
      <c r="AF12" s="37"/>
      <c r="AG12" s="38">
        <v>6</v>
      </c>
      <c r="AH12" s="38">
        <v>4</v>
      </c>
      <c r="AI12" s="38">
        <v>6</v>
      </c>
      <c r="AJ12" s="39">
        <v>5</v>
      </c>
      <c r="AK12" s="34"/>
      <c r="AL12" s="37">
        <v>10</v>
      </c>
      <c r="AM12" s="38">
        <v>3</v>
      </c>
      <c r="AN12" s="39">
        <v>8</v>
      </c>
      <c r="AO12" s="34"/>
      <c r="AP12" s="37"/>
      <c r="AQ12" s="38"/>
      <c r="AR12" s="38">
        <v>2</v>
      </c>
      <c r="AS12" s="38"/>
      <c r="AT12" s="38"/>
      <c r="AU12" s="38"/>
      <c r="AV12" s="39">
        <v>1</v>
      </c>
      <c r="AW12" s="2"/>
      <c r="AX12" s="2">
        <f t="shared" si="1"/>
      </c>
      <c r="AY12" s="2"/>
      <c r="AZ12" s="2"/>
      <c r="BA12" s="2"/>
      <c r="BB12" s="2"/>
      <c r="BC12" s="2"/>
      <c r="BD12" s="2"/>
      <c r="BE12" s="2"/>
    </row>
    <row r="13" spans="1:57" s="18" customFormat="1" ht="18.75">
      <c r="A13" s="31" t="s">
        <v>40</v>
      </c>
      <c r="B13" s="32"/>
      <c r="C13" s="33">
        <f t="shared" si="0"/>
        <v>7</v>
      </c>
      <c r="D13" s="34"/>
      <c r="E13" s="35">
        <v>4</v>
      </c>
      <c r="F13" s="36">
        <v>3</v>
      </c>
      <c r="G13" s="34"/>
      <c r="H13" s="37">
        <v>7</v>
      </c>
      <c r="I13" s="38"/>
      <c r="J13" s="38"/>
      <c r="K13" s="39"/>
      <c r="L13" s="34"/>
      <c r="M13" s="37"/>
      <c r="N13" s="38">
        <v>1</v>
      </c>
      <c r="O13" s="38">
        <v>4</v>
      </c>
      <c r="P13" s="38">
        <v>1</v>
      </c>
      <c r="Q13" s="39">
        <v>1</v>
      </c>
      <c r="R13" s="34"/>
      <c r="S13" s="37"/>
      <c r="T13" s="38"/>
      <c r="U13" s="38"/>
      <c r="V13" s="38"/>
      <c r="W13" s="38"/>
      <c r="X13" s="38"/>
      <c r="Y13" s="38">
        <v>7</v>
      </c>
      <c r="Z13" s="39"/>
      <c r="AA13" s="34"/>
      <c r="AB13" s="37"/>
      <c r="AC13" s="38">
        <v>6</v>
      </c>
      <c r="AD13" s="39">
        <v>1</v>
      </c>
      <c r="AE13" s="34"/>
      <c r="AF13" s="37"/>
      <c r="AG13" s="38"/>
      <c r="AH13" s="38">
        <v>3</v>
      </c>
      <c r="AI13" s="38">
        <v>3</v>
      </c>
      <c r="AJ13" s="39">
        <v>1</v>
      </c>
      <c r="AK13" s="34"/>
      <c r="AL13" s="37">
        <v>4</v>
      </c>
      <c r="AM13" s="38">
        <v>2</v>
      </c>
      <c r="AN13" s="39">
        <v>1</v>
      </c>
      <c r="AO13" s="34"/>
      <c r="AP13" s="37"/>
      <c r="AQ13" s="38"/>
      <c r="AR13" s="38"/>
      <c r="AS13" s="38"/>
      <c r="AT13" s="38"/>
      <c r="AU13" s="38">
        <v>1</v>
      </c>
      <c r="AV13" s="39">
        <v>1</v>
      </c>
      <c r="AW13" s="2"/>
      <c r="AX13" s="2">
        <f t="shared" si="1"/>
      </c>
      <c r="AY13" s="2"/>
      <c r="AZ13" s="2"/>
      <c r="BA13" s="2"/>
      <c r="BB13" s="2"/>
      <c r="BC13" s="2"/>
      <c r="BD13" s="2"/>
      <c r="BE13" s="2"/>
    </row>
    <row r="14" spans="1:57" s="18" customFormat="1" ht="18.75">
      <c r="A14" s="31" t="s">
        <v>121</v>
      </c>
      <c r="B14" s="32"/>
      <c r="C14" s="33">
        <f t="shared" si="0"/>
        <v>3</v>
      </c>
      <c r="D14" s="34"/>
      <c r="E14" s="35"/>
      <c r="F14" s="36">
        <v>3</v>
      </c>
      <c r="G14" s="34"/>
      <c r="H14" s="37">
        <v>3</v>
      </c>
      <c r="I14" s="38"/>
      <c r="J14" s="38"/>
      <c r="K14" s="39"/>
      <c r="L14" s="34"/>
      <c r="M14" s="37"/>
      <c r="N14" s="38">
        <v>1</v>
      </c>
      <c r="O14" s="38"/>
      <c r="P14" s="38">
        <v>1</v>
      </c>
      <c r="Q14" s="39">
        <v>1</v>
      </c>
      <c r="R14" s="34"/>
      <c r="S14" s="37"/>
      <c r="T14" s="38"/>
      <c r="U14" s="38"/>
      <c r="V14" s="38"/>
      <c r="W14" s="38"/>
      <c r="X14" s="38"/>
      <c r="Y14" s="38">
        <v>2</v>
      </c>
      <c r="Z14" s="39">
        <v>1</v>
      </c>
      <c r="AA14" s="34"/>
      <c r="AB14" s="37"/>
      <c r="AC14" s="38">
        <v>2</v>
      </c>
      <c r="AD14" s="39">
        <v>1</v>
      </c>
      <c r="AE14" s="34"/>
      <c r="AF14" s="37"/>
      <c r="AG14" s="38"/>
      <c r="AH14" s="38">
        <v>2</v>
      </c>
      <c r="AI14" s="38"/>
      <c r="AJ14" s="39">
        <v>1</v>
      </c>
      <c r="AK14" s="34"/>
      <c r="AL14" s="37">
        <v>1</v>
      </c>
      <c r="AM14" s="38"/>
      <c r="AN14" s="39">
        <v>2</v>
      </c>
      <c r="AO14" s="34"/>
      <c r="AP14" s="37"/>
      <c r="AQ14" s="38"/>
      <c r="AR14" s="38"/>
      <c r="AS14" s="38"/>
      <c r="AT14" s="38"/>
      <c r="AU14" s="38"/>
      <c r="AV14" s="39"/>
      <c r="AW14" s="2"/>
      <c r="AX14" s="2">
        <f t="shared" si="1"/>
      </c>
      <c r="AY14" s="2"/>
      <c r="AZ14" s="2"/>
      <c r="BA14" s="2"/>
      <c r="BB14" s="2"/>
      <c r="BC14" s="2"/>
      <c r="BD14" s="2"/>
      <c r="BE14" s="2"/>
    </row>
    <row r="15" spans="1:57" s="18" customFormat="1" ht="18.75">
      <c r="A15" s="31" t="s">
        <v>113</v>
      </c>
      <c r="B15" s="32"/>
      <c r="C15" s="33">
        <f t="shared" si="0"/>
        <v>29</v>
      </c>
      <c r="D15" s="34"/>
      <c r="E15" s="35">
        <v>19</v>
      </c>
      <c r="F15" s="36">
        <v>10</v>
      </c>
      <c r="G15" s="34"/>
      <c r="H15" s="37">
        <v>7</v>
      </c>
      <c r="I15" s="38"/>
      <c r="J15" s="38">
        <v>22</v>
      </c>
      <c r="K15" s="39"/>
      <c r="L15" s="34"/>
      <c r="M15" s="37">
        <v>3</v>
      </c>
      <c r="N15" s="38">
        <v>16</v>
      </c>
      <c r="O15" s="38">
        <v>5</v>
      </c>
      <c r="P15" s="38">
        <v>3</v>
      </c>
      <c r="Q15" s="39">
        <v>2</v>
      </c>
      <c r="R15" s="34"/>
      <c r="S15" s="37"/>
      <c r="T15" s="38">
        <v>1</v>
      </c>
      <c r="U15" s="38"/>
      <c r="V15" s="38"/>
      <c r="W15" s="38"/>
      <c r="X15" s="38"/>
      <c r="Y15" s="38">
        <v>28</v>
      </c>
      <c r="Z15" s="39"/>
      <c r="AA15" s="34"/>
      <c r="AB15" s="37"/>
      <c r="AC15" s="38">
        <v>18</v>
      </c>
      <c r="AD15" s="39">
        <v>11</v>
      </c>
      <c r="AE15" s="34"/>
      <c r="AF15" s="37"/>
      <c r="AG15" s="38">
        <v>28</v>
      </c>
      <c r="AH15" s="38"/>
      <c r="AI15" s="38">
        <v>1</v>
      </c>
      <c r="AJ15" s="39"/>
      <c r="AK15" s="34"/>
      <c r="AL15" s="37">
        <v>1</v>
      </c>
      <c r="AM15" s="38"/>
      <c r="AN15" s="39">
        <v>28</v>
      </c>
      <c r="AO15" s="34"/>
      <c r="AP15" s="37"/>
      <c r="AQ15" s="38"/>
      <c r="AR15" s="38"/>
      <c r="AS15" s="38"/>
      <c r="AT15" s="38"/>
      <c r="AU15" s="38"/>
      <c r="AV15" s="39"/>
      <c r="AW15" s="2"/>
      <c r="AX15" s="2">
        <f t="shared" si="1"/>
      </c>
      <c r="AY15" s="2"/>
      <c r="AZ15" s="2"/>
      <c r="BA15" s="2"/>
      <c r="BB15" s="2"/>
      <c r="BC15" s="2"/>
      <c r="BD15" s="2"/>
      <c r="BE15" s="2"/>
    </row>
    <row r="16" spans="1:57" s="18" customFormat="1" ht="18.75">
      <c r="A16" s="31" t="s">
        <v>93</v>
      </c>
      <c r="B16" s="32"/>
      <c r="C16" s="33">
        <f t="shared" si="0"/>
        <v>4</v>
      </c>
      <c r="D16" s="34"/>
      <c r="E16" s="40">
        <v>2</v>
      </c>
      <c r="F16" s="41">
        <v>2</v>
      </c>
      <c r="G16" s="42"/>
      <c r="H16" s="40">
        <v>4</v>
      </c>
      <c r="I16" s="42"/>
      <c r="J16" s="42"/>
      <c r="K16" s="41"/>
      <c r="L16" s="42"/>
      <c r="M16" s="40"/>
      <c r="N16" s="42">
        <v>1</v>
      </c>
      <c r="O16" s="42">
        <v>1</v>
      </c>
      <c r="P16" s="42">
        <v>1</v>
      </c>
      <c r="Q16" s="41">
        <v>1</v>
      </c>
      <c r="R16" s="42"/>
      <c r="S16" s="40"/>
      <c r="T16" s="42"/>
      <c r="U16" s="42"/>
      <c r="V16" s="42"/>
      <c r="W16" s="42"/>
      <c r="X16" s="42"/>
      <c r="Y16" s="42">
        <v>4</v>
      </c>
      <c r="Z16" s="41"/>
      <c r="AA16" s="42"/>
      <c r="AB16" s="40"/>
      <c r="AC16" s="42">
        <v>1</v>
      </c>
      <c r="AD16" s="41">
        <v>3</v>
      </c>
      <c r="AE16" s="42"/>
      <c r="AF16" s="40">
        <v>1</v>
      </c>
      <c r="AG16" s="42">
        <v>2</v>
      </c>
      <c r="AH16" s="42"/>
      <c r="AI16" s="42"/>
      <c r="AJ16" s="41">
        <v>1</v>
      </c>
      <c r="AK16" s="42"/>
      <c r="AL16" s="40">
        <v>1</v>
      </c>
      <c r="AM16" s="42"/>
      <c r="AN16" s="41">
        <v>3</v>
      </c>
      <c r="AO16" s="42"/>
      <c r="AP16" s="40"/>
      <c r="AQ16" s="42"/>
      <c r="AR16" s="42"/>
      <c r="AS16" s="42"/>
      <c r="AT16" s="42"/>
      <c r="AU16" s="42"/>
      <c r="AV16" s="41"/>
      <c r="AW16" s="2"/>
      <c r="AX16" s="2">
        <f t="shared" si="1"/>
      </c>
      <c r="AY16" s="2"/>
      <c r="AZ16" s="2"/>
      <c r="BA16" s="2"/>
      <c r="BB16" s="2"/>
      <c r="BC16" s="2"/>
      <c r="BD16" s="2"/>
      <c r="BE16" s="2"/>
    </row>
    <row r="17" spans="1:57" s="18" customFormat="1" ht="18.75">
      <c r="A17" s="31" t="s">
        <v>41</v>
      </c>
      <c r="B17" s="32"/>
      <c r="C17" s="33">
        <f t="shared" si="0"/>
        <v>12</v>
      </c>
      <c r="D17" s="34"/>
      <c r="E17" s="35">
        <v>2</v>
      </c>
      <c r="F17" s="36">
        <v>10</v>
      </c>
      <c r="G17" s="34"/>
      <c r="H17" s="37">
        <v>11</v>
      </c>
      <c r="I17" s="38"/>
      <c r="J17" s="38">
        <v>1</v>
      </c>
      <c r="K17" s="39"/>
      <c r="L17" s="34"/>
      <c r="M17" s="37">
        <v>1</v>
      </c>
      <c r="N17" s="38">
        <v>4</v>
      </c>
      <c r="O17" s="38">
        <v>1</v>
      </c>
      <c r="P17" s="38">
        <v>4</v>
      </c>
      <c r="Q17" s="39">
        <v>2</v>
      </c>
      <c r="R17" s="34"/>
      <c r="S17" s="37"/>
      <c r="T17" s="38"/>
      <c r="U17" s="38"/>
      <c r="V17" s="38"/>
      <c r="W17" s="38"/>
      <c r="X17" s="38"/>
      <c r="Y17" s="38">
        <v>12</v>
      </c>
      <c r="Z17" s="39"/>
      <c r="AA17" s="34"/>
      <c r="AB17" s="37"/>
      <c r="AC17" s="38">
        <v>11</v>
      </c>
      <c r="AD17" s="39">
        <v>1</v>
      </c>
      <c r="AE17" s="34"/>
      <c r="AF17" s="37">
        <v>1</v>
      </c>
      <c r="AG17" s="38"/>
      <c r="AH17" s="38">
        <v>4</v>
      </c>
      <c r="AI17" s="38">
        <v>4</v>
      </c>
      <c r="AJ17" s="39">
        <v>3</v>
      </c>
      <c r="AK17" s="34"/>
      <c r="AL17" s="37">
        <v>6</v>
      </c>
      <c r="AM17" s="38">
        <v>5</v>
      </c>
      <c r="AN17" s="39">
        <v>1</v>
      </c>
      <c r="AO17" s="34"/>
      <c r="AP17" s="37"/>
      <c r="AQ17" s="38"/>
      <c r="AR17" s="38"/>
      <c r="AS17" s="38">
        <v>1</v>
      </c>
      <c r="AT17" s="38"/>
      <c r="AU17" s="38">
        <v>1</v>
      </c>
      <c r="AV17" s="39">
        <v>3</v>
      </c>
      <c r="AW17" s="2"/>
      <c r="AX17" s="2">
        <f t="shared" si="1"/>
      </c>
      <c r="AY17" s="2"/>
      <c r="AZ17" s="2"/>
      <c r="BA17" s="2"/>
      <c r="BB17" s="2"/>
      <c r="BC17" s="2"/>
      <c r="BD17" s="2"/>
      <c r="BE17" s="2"/>
    </row>
    <row r="18" spans="1:57" s="18" customFormat="1" ht="18.75">
      <c r="A18" s="31" t="s">
        <v>42</v>
      </c>
      <c r="B18" s="32"/>
      <c r="C18" s="33">
        <f t="shared" si="0"/>
        <v>46</v>
      </c>
      <c r="D18" s="34"/>
      <c r="E18" s="35">
        <v>23</v>
      </c>
      <c r="F18" s="36">
        <v>23</v>
      </c>
      <c r="G18" s="34"/>
      <c r="H18" s="37">
        <v>35</v>
      </c>
      <c r="I18" s="38"/>
      <c r="J18" s="38">
        <v>11</v>
      </c>
      <c r="K18" s="39"/>
      <c r="L18" s="34"/>
      <c r="M18" s="37">
        <v>2</v>
      </c>
      <c r="N18" s="38">
        <v>12</v>
      </c>
      <c r="O18" s="38">
        <v>16</v>
      </c>
      <c r="P18" s="38">
        <v>11</v>
      </c>
      <c r="Q18" s="39">
        <v>5</v>
      </c>
      <c r="R18" s="34"/>
      <c r="S18" s="37">
        <v>2</v>
      </c>
      <c r="T18" s="38"/>
      <c r="U18" s="38"/>
      <c r="V18" s="38">
        <v>5</v>
      </c>
      <c r="W18" s="38"/>
      <c r="X18" s="38"/>
      <c r="Y18" s="38">
        <v>39</v>
      </c>
      <c r="Z18" s="39"/>
      <c r="AA18" s="34"/>
      <c r="AB18" s="37"/>
      <c r="AC18" s="38">
        <v>44</v>
      </c>
      <c r="AD18" s="39">
        <v>2</v>
      </c>
      <c r="AE18" s="34"/>
      <c r="AF18" s="37">
        <v>5</v>
      </c>
      <c r="AG18" s="38">
        <v>9</v>
      </c>
      <c r="AH18" s="38">
        <v>11</v>
      </c>
      <c r="AI18" s="38">
        <v>14</v>
      </c>
      <c r="AJ18" s="39">
        <v>7</v>
      </c>
      <c r="AK18" s="34"/>
      <c r="AL18" s="37">
        <v>19</v>
      </c>
      <c r="AM18" s="38">
        <v>12</v>
      </c>
      <c r="AN18" s="39">
        <v>15</v>
      </c>
      <c r="AO18" s="34"/>
      <c r="AP18" s="37"/>
      <c r="AQ18" s="38"/>
      <c r="AR18" s="38">
        <v>1</v>
      </c>
      <c r="AS18" s="38"/>
      <c r="AT18" s="38"/>
      <c r="AU18" s="38">
        <v>2</v>
      </c>
      <c r="AV18" s="39">
        <v>9</v>
      </c>
      <c r="AW18" s="2"/>
      <c r="AX18" s="2">
        <f t="shared" si="1"/>
      </c>
      <c r="AY18" s="2"/>
      <c r="AZ18" s="2"/>
      <c r="BA18" s="2"/>
      <c r="BB18" s="2"/>
      <c r="BC18" s="2"/>
      <c r="BD18" s="2"/>
      <c r="BE18" s="2"/>
    </row>
    <row r="19" spans="1:57" s="18" customFormat="1" ht="18.75">
      <c r="A19" s="31" t="s">
        <v>43</v>
      </c>
      <c r="B19" s="32"/>
      <c r="C19" s="33">
        <f t="shared" si="0"/>
        <v>35</v>
      </c>
      <c r="D19" s="34"/>
      <c r="E19" s="35">
        <v>14</v>
      </c>
      <c r="F19" s="36">
        <v>21</v>
      </c>
      <c r="G19" s="34"/>
      <c r="H19" s="37">
        <v>35</v>
      </c>
      <c r="I19" s="38"/>
      <c r="J19" s="38"/>
      <c r="K19" s="39"/>
      <c r="L19" s="34"/>
      <c r="M19" s="37">
        <v>1</v>
      </c>
      <c r="N19" s="38">
        <v>15</v>
      </c>
      <c r="O19" s="38">
        <v>10</v>
      </c>
      <c r="P19" s="38">
        <v>5</v>
      </c>
      <c r="Q19" s="39">
        <v>4</v>
      </c>
      <c r="R19" s="34"/>
      <c r="S19" s="37">
        <v>2</v>
      </c>
      <c r="T19" s="38"/>
      <c r="U19" s="38"/>
      <c r="V19" s="38">
        <v>2</v>
      </c>
      <c r="W19" s="38"/>
      <c r="X19" s="38"/>
      <c r="Y19" s="38">
        <v>31</v>
      </c>
      <c r="Z19" s="39"/>
      <c r="AA19" s="34"/>
      <c r="AB19" s="37"/>
      <c r="AC19" s="38">
        <v>34</v>
      </c>
      <c r="AD19" s="39">
        <v>1</v>
      </c>
      <c r="AE19" s="34"/>
      <c r="AF19" s="37"/>
      <c r="AG19" s="38">
        <v>4</v>
      </c>
      <c r="AH19" s="38">
        <v>17</v>
      </c>
      <c r="AI19" s="38">
        <v>7</v>
      </c>
      <c r="AJ19" s="39">
        <v>7</v>
      </c>
      <c r="AK19" s="34"/>
      <c r="AL19" s="37">
        <v>14</v>
      </c>
      <c r="AM19" s="38">
        <v>13</v>
      </c>
      <c r="AN19" s="39">
        <v>8</v>
      </c>
      <c r="AO19" s="34"/>
      <c r="AP19" s="37">
        <v>1</v>
      </c>
      <c r="AQ19" s="38"/>
      <c r="AR19" s="38"/>
      <c r="AS19" s="38">
        <v>2</v>
      </c>
      <c r="AT19" s="38">
        <v>2</v>
      </c>
      <c r="AU19" s="38">
        <v>3</v>
      </c>
      <c r="AV19" s="39">
        <v>5</v>
      </c>
      <c r="AW19" s="2"/>
      <c r="AX19" s="2">
        <f t="shared" si="1"/>
      </c>
      <c r="AY19" s="2"/>
      <c r="AZ19" s="2"/>
      <c r="BA19" s="2"/>
      <c r="BB19" s="2"/>
      <c r="BC19" s="2"/>
      <c r="BD19" s="2"/>
      <c r="BE19" s="2"/>
    </row>
    <row r="20" spans="1:57" s="18" customFormat="1" ht="18.75">
      <c r="A20" s="31" t="s">
        <v>119</v>
      </c>
      <c r="B20" s="32"/>
      <c r="C20" s="33">
        <f t="shared" si="0"/>
        <v>2</v>
      </c>
      <c r="D20" s="34"/>
      <c r="E20" s="35">
        <v>2</v>
      </c>
      <c r="F20" s="36"/>
      <c r="G20" s="34"/>
      <c r="H20" s="37">
        <v>2</v>
      </c>
      <c r="I20" s="38"/>
      <c r="J20" s="38"/>
      <c r="K20" s="39"/>
      <c r="L20" s="34"/>
      <c r="M20" s="37"/>
      <c r="N20" s="38"/>
      <c r="O20" s="38">
        <v>2</v>
      </c>
      <c r="P20" s="38"/>
      <c r="Q20" s="39"/>
      <c r="R20" s="34"/>
      <c r="S20" s="37"/>
      <c r="T20" s="38"/>
      <c r="U20" s="38"/>
      <c r="V20" s="38"/>
      <c r="W20" s="38"/>
      <c r="X20" s="38"/>
      <c r="Y20" s="38">
        <v>2</v>
      </c>
      <c r="Z20" s="39"/>
      <c r="AA20" s="34"/>
      <c r="AB20" s="37"/>
      <c r="AC20" s="38"/>
      <c r="AD20" s="39">
        <v>2</v>
      </c>
      <c r="AE20" s="34"/>
      <c r="AF20" s="37"/>
      <c r="AG20" s="38">
        <v>1</v>
      </c>
      <c r="AH20" s="38"/>
      <c r="AI20" s="38"/>
      <c r="AJ20" s="39">
        <v>1</v>
      </c>
      <c r="AK20" s="34"/>
      <c r="AL20" s="37">
        <v>1</v>
      </c>
      <c r="AM20" s="38"/>
      <c r="AN20" s="39">
        <v>1</v>
      </c>
      <c r="AO20" s="34"/>
      <c r="AP20" s="37"/>
      <c r="AQ20" s="38"/>
      <c r="AR20" s="38"/>
      <c r="AS20" s="38"/>
      <c r="AT20" s="38"/>
      <c r="AU20" s="38"/>
      <c r="AV20" s="39"/>
      <c r="AW20" s="2"/>
      <c r="AX20" s="2">
        <f t="shared" si="1"/>
      </c>
      <c r="AY20" s="2"/>
      <c r="AZ20" s="2"/>
      <c r="BA20" s="2"/>
      <c r="BB20" s="2"/>
      <c r="BC20" s="2"/>
      <c r="BD20" s="2"/>
      <c r="BE20" s="2"/>
    </row>
    <row r="21" spans="1:57" s="18" customFormat="1" ht="18.75">
      <c r="A21" s="31" t="s">
        <v>44</v>
      </c>
      <c r="B21" s="32"/>
      <c r="C21" s="33">
        <f t="shared" si="0"/>
        <v>28</v>
      </c>
      <c r="D21" s="34"/>
      <c r="E21" s="35">
        <v>8</v>
      </c>
      <c r="F21" s="36">
        <v>20</v>
      </c>
      <c r="G21" s="34"/>
      <c r="H21" s="37">
        <v>22</v>
      </c>
      <c r="I21" s="38"/>
      <c r="J21" s="38">
        <v>5</v>
      </c>
      <c r="K21" s="39">
        <v>1</v>
      </c>
      <c r="L21" s="34"/>
      <c r="M21" s="37">
        <v>1</v>
      </c>
      <c r="N21" s="38">
        <v>10</v>
      </c>
      <c r="O21" s="38">
        <v>7</v>
      </c>
      <c r="P21" s="38">
        <v>7</v>
      </c>
      <c r="Q21" s="39">
        <v>3</v>
      </c>
      <c r="R21" s="34"/>
      <c r="S21" s="37">
        <v>4</v>
      </c>
      <c r="T21" s="38"/>
      <c r="U21" s="38"/>
      <c r="V21" s="38">
        <v>1</v>
      </c>
      <c r="W21" s="38">
        <v>1</v>
      </c>
      <c r="X21" s="38"/>
      <c r="Y21" s="38">
        <v>17</v>
      </c>
      <c r="Z21" s="39">
        <v>5</v>
      </c>
      <c r="AA21" s="34"/>
      <c r="AB21" s="37">
        <v>1</v>
      </c>
      <c r="AC21" s="38">
        <v>24</v>
      </c>
      <c r="AD21" s="39">
        <v>3</v>
      </c>
      <c r="AE21" s="34"/>
      <c r="AF21" s="37">
        <v>2</v>
      </c>
      <c r="AG21" s="38">
        <v>5</v>
      </c>
      <c r="AH21" s="38">
        <v>11</v>
      </c>
      <c r="AI21" s="38">
        <v>6</v>
      </c>
      <c r="AJ21" s="39">
        <v>4</v>
      </c>
      <c r="AK21" s="34"/>
      <c r="AL21" s="37">
        <v>10</v>
      </c>
      <c r="AM21" s="38">
        <v>6</v>
      </c>
      <c r="AN21" s="39">
        <v>12</v>
      </c>
      <c r="AO21" s="34"/>
      <c r="AP21" s="37"/>
      <c r="AQ21" s="38"/>
      <c r="AR21" s="38">
        <v>2</v>
      </c>
      <c r="AS21" s="38">
        <v>1</v>
      </c>
      <c r="AT21" s="38"/>
      <c r="AU21" s="38">
        <v>1</v>
      </c>
      <c r="AV21" s="39">
        <v>2</v>
      </c>
      <c r="AW21" s="2"/>
      <c r="AX21" s="2">
        <f t="shared" si="1"/>
      </c>
      <c r="AY21" s="2"/>
      <c r="AZ21" s="2"/>
      <c r="BA21" s="2"/>
      <c r="BB21" s="2"/>
      <c r="BC21" s="2"/>
      <c r="BD21" s="2"/>
      <c r="BE21" s="2"/>
    </row>
    <row r="22" spans="1:57" s="18" customFormat="1" ht="18.75">
      <c r="A22" s="31" t="s">
        <v>118</v>
      </c>
      <c r="B22" s="32"/>
      <c r="C22" s="33">
        <f t="shared" si="0"/>
        <v>1</v>
      </c>
      <c r="D22" s="34"/>
      <c r="E22" s="35"/>
      <c r="F22" s="36">
        <v>1</v>
      </c>
      <c r="G22" s="34"/>
      <c r="H22" s="37">
        <v>1</v>
      </c>
      <c r="I22" s="38"/>
      <c r="J22" s="38"/>
      <c r="K22" s="39"/>
      <c r="L22" s="34"/>
      <c r="M22" s="37"/>
      <c r="N22" s="38"/>
      <c r="O22" s="38">
        <v>1</v>
      </c>
      <c r="P22" s="38"/>
      <c r="Q22" s="39"/>
      <c r="R22" s="34"/>
      <c r="S22" s="37"/>
      <c r="T22" s="38"/>
      <c r="U22" s="38"/>
      <c r="V22" s="38"/>
      <c r="W22" s="38"/>
      <c r="X22" s="38"/>
      <c r="Y22" s="38">
        <v>1</v>
      </c>
      <c r="Z22" s="39"/>
      <c r="AA22" s="34"/>
      <c r="AB22" s="37"/>
      <c r="AC22" s="38"/>
      <c r="AD22" s="39">
        <v>1</v>
      </c>
      <c r="AE22" s="34"/>
      <c r="AF22" s="37"/>
      <c r="AG22" s="38"/>
      <c r="AH22" s="38"/>
      <c r="AI22" s="38"/>
      <c r="AJ22" s="39">
        <v>1</v>
      </c>
      <c r="AK22" s="34"/>
      <c r="AL22" s="37">
        <v>1</v>
      </c>
      <c r="AM22" s="38"/>
      <c r="AN22" s="39"/>
      <c r="AO22" s="34"/>
      <c r="AP22" s="37"/>
      <c r="AQ22" s="38"/>
      <c r="AR22" s="38"/>
      <c r="AS22" s="38"/>
      <c r="AT22" s="38"/>
      <c r="AU22" s="38"/>
      <c r="AV22" s="39"/>
      <c r="AW22" s="2"/>
      <c r="AX22" s="2">
        <f t="shared" si="1"/>
      </c>
      <c r="AY22" s="2"/>
      <c r="AZ22" s="2"/>
      <c r="BA22" s="2"/>
      <c r="BB22" s="2"/>
      <c r="BC22" s="2"/>
      <c r="BD22" s="2"/>
      <c r="BE22" s="2"/>
    </row>
    <row r="23" spans="1:57" s="18" customFormat="1" ht="18.75">
      <c r="A23" s="31" t="s">
        <v>45</v>
      </c>
      <c r="B23" s="32"/>
      <c r="C23" s="33">
        <f t="shared" si="0"/>
        <v>52</v>
      </c>
      <c r="D23" s="34"/>
      <c r="E23" s="35">
        <v>35</v>
      </c>
      <c r="F23" s="36">
        <v>17</v>
      </c>
      <c r="G23" s="34"/>
      <c r="H23" s="37">
        <v>32</v>
      </c>
      <c r="I23" s="38"/>
      <c r="J23" s="38">
        <v>20</v>
      </c>
      <c r="K23" s="39"/>
      <c r="L23" s="34"/>
      <c r="M23" s="37">
        <v>2</v>
      </c>
      <c r="N23" s="38">
        <v>18</v>
      </c>
      <c r="O23" s="38">
        <v>15</v>
      </c>
      <c r="P23" s="38">
        <v>13</v>
      </c>
      <c r="Q23" s="39">
        <v>4</v>
      </c>
      <c r="R23" s="34"/>
      <c r="S23" s="37">
        <v>13</v>
      </c>
      <c r="T23" s="38"/>
      <c r="U23" s="38">
        <v>2</v>
      </c>
      <c r="V23" s="38"/>
      <c r="W23" s="38">
        <v>6</v>
      </c>
      <c r="X23" s="38"/>
      <c r="Y23" s="38">
        <v>30</v>
      </c>
      <c r="Z23" s="39">
        <v>1</v>
      </c>
      <c r="AA23" s="34"/>
      <c r="AB23" s="37">
        <v>8</v>
      </c>
      <c r="AC23" s="38">
        <v>41</v>
      </c>
      <c r="AD23" s="39">
        <v>3</v>
      </c>
      <c r="AE23" s="34"/>
      <c r="AF23" s="37">
        <v>5</v>
      </c>
      <c r="AG23" s="38">
        <v>24</v>
      </c>
      <c r="AH23" s="38">
        <v>10</v>
      </c>
      <c r="AI23" s="38">
        <v>7</v>
      </c>
      <c r="AJ23" s="39">
        <v>6</v>
      </c>
      <c r="AK23" s="34"/>
      <c r="AL23" s="37">
        <v>12</v>
      </c>
      <c r="AM23" s="38">
        <v>9</v>
      </c>
      <c r="AN23" s="39">
        <v>31</v>
      </c>
      <c r="AO23" s="34"/>
      <c r="AP23" s="37">
        <v>2</v>
      </c>
      <c r="AQ23" s="38"/>
      <c r="AR23" s="38">
        <v>2</v>
      </c>
      <c r="AS23" s="38">
        <v>1</v>
      </c>
      <c r="AT23" s="38"/>
      <c r="AU23" s="38"/>
      <c r="AV23" s="39">
        <v>4</v>
      </c>
      <c r="AW23" s="2"/>
      <c r="AX23" s="2">
        <f t="shared" si="1"/>
      </c>
      <c r="AY23" s="2"/>
      <c r="AZ23" s="2"/>
      <c r="BA23" s="2"/>
      <c r="BB23" s="2"/>
      <c r="BC23" s="2"/>
      <c r="BD23" s="2"/>
      <c r="BE23" s="2"/>
    </row>
    <row r="24" spans="1:57" s="18" customFormat="1" ht="18.75">
      <c r="A24" s="31" t="s">
        <v>46</v>
      </c>
      <c r="B24" s="32"/>
      <c r="C24" s="33">
        <f t="shared" si="0"/>
        <v>28</v>
      </c>
      <c r="D24" s="34"/>
      <c r="E24" s="35">
        <v>6</v>
      </c>
      <c r="F24" s="36">
        <v>22</v>
      </c>
      <c r="G24" s="34"/>
      <c r="H24" s="37">
        <v>19</v>
      </c>
      <c r="I24" s="38"/>
      <c r="J24" s="38">
        <v>9</v>
      </c>
      <c r="K24" s="39"/>
      <c r="L24" s="34"/>
      <c r="M24" s="37"/>
      <c r="N24" s="38">
        <v>5</v>
      </c>
      <c r="O24" s="38">
        <v>8</v>
      </c>
      <c r="P24" s="38">
        <v>9</v>
      </c>
      <c r="Q24" s="39">
        <v>6</v>
      </c>
      <c r="R24" s="34"/>
      <c r="S24" s="37">
        <v>1</v>
      </c>
      <c r="T24" s="38"/>
      <c r="U24" s="38">
        <v>1</v>
      </c>
      <c r="V24" s="38">
        <v>2</v>
      </c>
      <c r="W24" s="38"/>
      <c r="X24" s="38">
        <v>1</v>
      </c>
      <c r="Y24" s="38">
        <v>23</v>
      </c>
      <c r="Z24" s="39"/>
      <c r="AA24" s="34"/>
      <c r="AB24" s="37"/>
      <c r="AC24" s="38">
        <v>24</v>
      </c>
      <c r="AD24" s="39">
        <v>4</v>
      </c>
      <c r="AE24" s="34"/>
      <c r="AF24" s="37"/>
      <c r="AG24" s="38">
        <v>4</v>
      </c>
      <c r="AH24" s="38">
        <v>7</v>
      </c>
      <c r="AI24" s="38">
        <v>11</v>
      </c>
      <c r="AJ24" s="39">
        <v>6</v>
      </c>
      <c r="AK24" s="34"/>
      <c r="AL24" s="37">
        <v>17</v>
      </c>
      <c r="AM24" s="38">
        <v>7</v>
      </c>
      <c r="AN24" s="39">
        <v>4</v>
      </c>
      <c r="AO24" s="34"/>
      <c r="AP24" s="37">
        <v>1</v>
      </c>
      <c r="AQ24" s="38"/>
      <c r="AR24" s="38">
        <v>1</v>
      </c>
      <c r="AS24" s="38">
        <v>1</v>
      </c>
      <c r="AT24" s="38"/>
      <c r="AU24" s="38">
        <v>1</v>
      </c>
      <c r="AV24" s="39">
        <v>3</v>
      </c>
      <c r="AW24" s="2"/>
      <c r="AX24" s="2">
        <f t="shared" si="1"/>
      </c>
      <c r="AY24" s="2"/>
      <c r="AZ24" s="2"/>
      <c r="BA24" s="2"/>
      <c r="BB24" s="2"/>
      <c r="BC24" s="2"/>
      <c r="BD24" s="2"/>
      <c r="BE24" s="2"/>
    </row>
    <row r="25" spans="1:57" s="18" customFormat="1" ht="18.75">
      <c r="A25" s="31" t="s">
        <v>47</v>
      </c>
      <c r="B25" s="32"/>
      <c r="C25" s="33">
        <f t="shared" si="0"/>
        <v>11</v>
      </c>
      <c r="D25" s="34"/>
      <c r="E25" s="35">
        <v>3</v>
      </c>
      <c r="F25" s="36">
        <v>8</v>
      </c>
      <c r="G25" s="34"/>
      <c r="H25" s="37">
        <v>11</v>
      </c>
      <c r="I25" s="38"/>
      <c r="J25" s="38"/>
      <c r="K25" s="39"/>
      <c r="L25" s="34"/>
      <c r="M25" s="37"/>
      <c r="N25" s="38">
        <v>5</v>
      </c>
      <c r="O25" s="38">
        <v>5</v>
      </c>
      <c r="P25" s="38">
        <v>1</v>
      </c>
      <c r="Q25" s="39"/>
      <c r="R25" s="34"/>
      <c r="S25" s="37">
        <v>1</v>
      </c>
      <c r="T25" s="38"/>
      <c r="U25" s="38"/>
      <c r="V25" s="38"/>
      <c r="W25" s="38"/>
      <c r="X25" s="38"/>
      <c r="Y25" s="38">
        <v>10</v>
      </c>
      <c r="Z25" s="39"/>
      <c r="AA25" s="34"/>
      <c r="AB25" s="37"/>
      <c r="AC25" s="38">
        <v>10</v>
      </c>
      <c r="AD25" s="39">
        <v>1</v>
      </c>
      <c r="AE25" s="34"/>
      <c r="AF25" s="37"/>
      <c r="AG25" s="38">
        <v>1</v>
      </c>
      <c r="AH25" s="38">
        <v>5</v>
      </c>
      <c r="AI25" s="38">
        <v>5</v>
      </c>
      <c r="AJ25" s="39"/>
      <c r="AK25" s="34"/>
      <c r="AL25" s="37">
        <v>5</v>
      </c>
      <c r="AM25" s="38">
        <v>5</v>
      </c>
      <c r="AN25" s="39">
        <v>1</v>
      </c>
      <c r="AO25" s="34"/>
      <c r="AP25" s="37"/>
      <c r="AQ25" s="38"/>
      <c r="AR25" s="38">
        <v>1</v>
      </c>
      <c r="AS25" s="38"/>
      <c r="AT25" s="38"/>
      <c r="AU25" s="38"/>
      <c r="AV25" s="39">
        <v>4</v>
      </c>
      <c r="AW25" s="2"/>
      <c r="AX25" s="2">
        <f t="shared" si="1"/>
      </c>
      <c r="AY25" s="2"/>
      <c r="AZ25" s="2"/>
      <c r="BA25" s="2"/>
      <c r="BB25" s="2"/>
      <c r="BC25" s="2"/>
      <c r="BD25" s="2"/>
      <c r="BE25" s="2"/>
    </row>
    <row r="26" spans="1:57" s="18" customFormat="1" ht="18.75">
      <c r="A26" s="31" t="s">
        <v>48</v>
      </c>
      <c r="B26" s="32"/>
      <c r="C26" s="33">
        <f t="shared" si="0"/>
        <v>17</v>
      </c>
      <c r="D26" s="34"/>
      <c r="E26" s="35">
        <v>1</v>
      </c>
      <c r="F26" s="36">
        <v>16</v>
      </c>
      <c r="G26" s="34"/>
      <c r="H26" s="37">
        <v>16</v>
      </c>
      <c r="I26" s="38"/>
      <c r="J26" s="38">
        <v>1</v>
      </c>
      <c r="K26" s="39"/>
      <c r="L26" s="34"/>
      <c r="M26" s="37"/>
      <c r="N26" s="38">
        <v>1</v>
      </c>
      <c r="O26" s="38">
        <v>7</v>
      </c>
      <c r="P26" s="38">
        <v>4</v>
      </c>
      <c r="Q26" s="39">
        <v>5</v>
      </c>
      <c r="R26" s="34"/>
      <c r="S26" s="37"/>
      <c r="T26" s="38"/>
      <c r="U26" s="38">
        <v>1</v>
      </c>
      <c r="V26" s="38">
        <v>1</v>
      </c>
      <c r="W26" s="38"/>
      <c r="X26" s="38"/>
      <c r="Y26" s="38">
        <v>15</v>
      </c>
      <c r="Z26" s="39"/>
      <c r="AA26" s="34"/>
      <c r="AB26" s="37"/>
      <c r="AC26" s="38">
        <v>17</v>
      </c>
      <c r="AD26" s="39"/>
      <c r="AE26" s="34"/>
      <c r="AF26" s="37"/>
      <c r="AG26" s="38"/>
      <c r="AH26" s="38">
        <v>6</v>
      </c>
      <c r="AI26" s="38">
        <v>5</v>
      </c>
      <c r="AJ26" s="39">
        <v>6</v>
      </c>
      <c r="AK26" s="34"/>
      <c r="AL26" s="37">
        <v>11</v>
      </c>
      <c r="AM26" s="38">
        <v>3</v>
      </c>
      <c r="AN26" s="39">
        <v>3</v>
      </c>
      <c r="AO26" s="34"/>
      <c r="AP26" s="37">
        <v>1</v>
      </c>
      <c r="AQ26" s="38"/>
      <c r="AR26" s="38">
        <v>1</v>
      </c>
      <c r="AS26" s="38">
        <v>1</v>
      </c>
      <c r="AT26" s="38"/>
      <c r="AU26" s="38"/>
      <c r="AV26" s="39"/>
      <c r="AW26" s="2"/>
      <c r="AX26" s="2">
        <f t="shared" si="1"/>
      </c>
      <c r="AY26" s="2"/>
      <c r="AZ26" s="2"/>
      <c r="BA26" s="2"/>
      <c r="BB26" s="2"/>
      <c r="BC26" s="2"/>
      <c r="BD26" s="2"/>
      <c r="BE26" s="2"/>
    </row>
    <row r="27" spans="1:57" s="18" customFormat="1" ht="18.75">
      <c r="A27" s="31" t="s">
        <v>49</v>
      </c>
      <c r="B27" s="32"/>
      <c r="C27" s="33">
        <f t="shared" si="0"/>
        <v>19</v>
      </c>
      <c r="D27" s="34"/>
      <c r="E27" s="35">
        <v>4</v>
      </c>
      <c r="F27" s="36">
        <v>15</v>
      </c>
      <c r="G27" s="34"/>
      <c r="H27" s="37">
        <v>16</v>
      </c>
      <c r="I27" s="38"/>
      <c r="J27" s="38">
        <v>3</v>
      </c>
      <c r="K27" s="39"/>
      <c r="L27" s="34"/>
      <c r="M27" s="37">
        <v>1</v>
      </c>
      <c r="N27" s="38">
        <v>11</v>
      </c>
      <c r="O27" s="38">
        <v>2</v>
      </c>
      <c r="P27" s="38">
        <v>5</v>
      </c>
      <c r="Q27" s="39"/>
      <c r="R27" s="34"/>
      <c r="S27" s="37"/>
      <c r="T27" s="38"/>
      <c r="U27" s="38"/>
      <c r="V27" s="38">
        <v>1</v>
      </c>
      <c r="W27" s="38"/>
      <c r="X27" s="38"/>
      <c r="Y27" s="38">
        <v>17</v>
      </c>
      <c r="Z27" s="39">
        <v>1</v>
      </c>
      <c r="AA27" s="34"/>
      <c r="AB27" s="37"/>
      <c r="AC27" s="38">
        <v>17</v>
      </c>
      <c r="AD27" s="39">
        <v>2</v>
      </c>
      <c r="AE27" s="34"/>
      <c r="AF27" s="37">
        <v>1</v>
      </c>
      <c r="AG27" s="38"/>
      <c r="AH27" s="38">
        <v>9</v>
      </c>
      <c r="AI27" s="38">
        <v>7</v>
      </c>
      <c r="AJ27" s="39">
        <v>2</v>
      </c>
      <c r="AK27" s="34"/>
      <c r="AL27" s="37">
        <v>9</v>
      </c>
      <c r="AM27" s="38">
        <v>9</v>
      </c>
      <c r="AN27" s="39">
        <v>1</v>
      </c>
      <c r="AO27" s="34"/>
      <c r="AP27" s="37"/>
      <c r="AQ27" s="38"/>
      <c r="AR27" s="38">
        <v>1</v>
      </c>
      <c r="AS27" s="38"/>
      <c r="AT27" s="38"/>
      <c r="AU27" s="38">
        <v>2</v>
      </c>
      <c r="AV27" s="39">
        <v>6</v>
      </c>
      <c r="AW27" s="2"/>
      <c r="AX27" s="2">
        <f t="shared" si="1"/>
      </c>
      <c r="AY27" s="2"/>
      <c r="AZ27" s="2"/>
      <c r="BA27" s="2"/>
      <c r="BB27" s="2"/>
      <c r="BC27" s="2"/>
      <c r="BD27" s="2"/>
      <c r="BE27" s="2"/>
    </row>
    <row r="28" spans="1:57" s="18" customFormat="1" ht="18.75">
      <c r="A28" s="31" t="s">
        <v>50</v>
      </c>
      <c r="B28" s="32"/>
      <c r="C28" s="33">
        <f t="shared" si="0"/>
        <v>20</v>
      </c>
      <c r="D28" s="34"/>
      <c r="E28" s="35">
        <v>9</v>
      </c>
      <c r="F28" s="36">
        <v>11</v>
      </c>
      <c r="G28" s="34"/>
      <c r="H28" s="37">
        <v>20</v>
      </c>
      <c r="I28" s="38"/>
      <c r="J28" s="38"/>
      <c r="K28" s="39"/>
      <c r="L28" s="34"/>
      <c r="M28" s="37"/>
      <c r="N28" s="38">
        <v>8</v>
      </c>
      <c r="O28" s="38">
        <v>5</v>
      </c>
      <c r="P28" s="38">
        <v>3</v>
      </c>
      <c r="Q28" s="39">
        <v>4</v>
      </c>
      <c r="R28" s="34"/>
      <c r="S28" s="37"/>
      <c r="T28" s="38">
        <v>1</v>
      </c>
      <c r="U28" s="38"/>
      <c r="V28" s="38">
        <v>1</v>
      </c>
      <c r="W28" s="38"/>
      <c r="X28" s="38"/>
      <c r="Y28" s="38">
        <v>18</v>
      </c>
      <c r="Z28" s="39"/>
      <c r="AA28" s="34"/>
      <c r="AB28" s="37"/>
      <c r="AC28" s="38">
        <v>17</v>
      </c>
      <c r="AD28" s="39">
        <v>3</v>
      </c>
      <c r="AE28" s="34"/>
      <c r="AF28" s="37"/>
      <c r="AG28" s="38">
        <v>4</v>
      </c>
      <c r="AH28" s="38">
        <v>5</v>
      </c>
      <c r="AI28" s="38">
        <v>7</v>
      </c>
      <c r="AJ28" s="39">
        <v>4</v>
      </c>
      <c r="AK28" s="34"/>
      <c r="AL28" s="37">
        <v>11</v>
      </c>
      <c r="AM28" s="38">
        <v>4</v>
      </c>
      <c r="AN28" s="39">
        <v>5</v>
      </c>
      <c r="AO28" s="34"/>
      <c r="AP28" s="37"/>
      <c r="AQ28" s="38"/>
      <c r="AR28" s="38">
        <v>2</v>
      </c>
      <c r="AS28" s="38"/>
      <c r="AT28" s="38"/>
      <c r="AU28" s="38"/>
      <c r="AV28" s="39">
        <v>2</v>
      </c>
      <c r="AW28" s="2"/>
      <c r="AX28" s="2">
        <f t="shared" si="1"/>
      </c>
      <c r="AY28" s="2"/>
      <c r="AZ28" s="2"/>
      <c r="BA28" s="2"/>
      <c r="BB28" s="2"/>
      <c r="BC28" s="2"/>
      <c r="BD28" s="2"/>
      <c r="BE28" s="2"/>
    </row>
    <row r="29" spans="1:57" s="18" customFormat="1" ht="18.75">
      <c r="A29" s="31" t="s">
        <v>51</v>
      </c>
      <c r="B29" s="32"/>
      <c r="C29" s="33">
        <f t="shared" si="0"/>
        <v>6</v>
      </c>
      <c r="D29" s="34"/>
      <c r="E29" s="35">
        <v>1</v>
      </c>
      <c r="F29" s="36">
        <v>5</v>
      </c>
      <c r="G29" s="34"/>
      <c r="H29" s="37">
        <v>6</v>
      </c>
      <c r="I29" s="38"/>
      <c r="J29" s="38"/>
      <c r="K29" s="39"/>
      <c r="L29" s="34"/>
      <c r="M29" s="37"/>
      <c r="N29" s="38">
        <v>3</v>
      </c>
      <c r="O29" s="38">
        <v>1</v>
      </c>
      <c r="P29" s="38">
        <v>2</v>
      </c>
      <c r="Q29" s="39"/>
      <c r="R29" s="34"/>
      <c r="S29" s="37"/>
      <c r="T29" s="38"/>
      <c r="U29" s="38">
        <v>1</v>
      </c>
      <c r="V29" s="38"/>
      <c r="W29" s="38"/>
      <c r="X29" s="38"/>
      <c r="Y29" s="38">
        <v>5</v>
      </c>
      <c r="Z29" s="39"/>
      <c r="AA29" s="34"/>
      <c r="AB29" s="37"/>
      <c r="AC29" s="38">
        <v>5</v>
      </c>
      <c r="AD29" s="39">
        <v>1</v>
      </c>
      <c r="AE29" s="34"/>
      <c r="AF29" s="37"/>
      <c r="AG29" s="38"/>
      <c r="AH29" s="38">
        <v>3</v>
      </c>
      <c r="AI29" s="38">
        <v>2</v>
      </c>
      <c r="AJ29" s="39">
        <v>1</v>
      </c>
      <c r="AK29" s="34"/>
      <c r="AL29" s="37">
        <v>3</v>
      </c>
      <c r="AM29" s="38">
        <v>2</v>
      </c>
      <c r="AN29" s="39">
        <v>1</v>
      </c>
      <c r="AO29" s="34"/>
      <c r="AP29" s="37"/>
      <c r="AQ29" s="38"/>
      <c r="AR29" s="38">
        <v>2</v>
      </c>
      <c r="AS29" s="38"/>
      <c r="AT29" s="38"/>
      <c r="AU29" s="38"/>
      <c r="AV29" s="39"/>
      <c r="AW29" s="2"/>
      <c r="AX29" s="2">
        <f t="shared" si="1"/>
      </c>
      <c r="AY29" s="2"/>
      <c r="AZ29" s="2"/>
      <c r="BA29" s="2"/>
      <c r="BB29" s="2"/>
      <c r="BC29" s="2"/>
      <c r="BD29" s="2"/>
      <c r="BE29" s="2"/>
    </row>
    <row r="30" spans="1:57" s="18" customFormat="1" ht="18.75">
      <c r="A30" s="31" t="s">
        <v>104</v>
      </c>
      <c r="B30" s="32"/>
      <c r="C30" s="33">
        <f t="shared" si="0"/>
        <v>23</v>
      </c>
      <c r="D30" s="34"/>
      <c r="E30" s="35">
        <v>13</v>
      </c>
      <c r="F30" s="36">
        <v>10</v>
      </c>
      <c r="G30" s="34"/>
      <c r="H30" s="37">
        <v>21</v>
      </c>
      <c r="I30" s="38"/>
      <c r="J30" s="38">
        <v>2</v>
      </c>
      <c r="K30" s="39"/>
      <c r="L30" s="34"/>
      <c r="M30" s="37">
        <v>1</v>
      </c>
      <c r="N30" s="38">
        <v>8</v>
      </c>
      <c r="O30" s="38">
        <v>7</v>
      </c>
      <c r="P30" s="38">
        <v>5</v>
      </c>
      <c r="Q30" s="39">
        <v>2</v>
      </c>
      <c r="R30" s="34"/>
      <c r="S30" s="37"/>
      <c r="T30" s="38"/>
      <c r="U30" s="38">
        <v>1</v>
      </c>
      <c r="V30" s="38">
        <v>3</v>
      </c>
      <c r="W30" s="38"/>
      <c r="X30" s="38"/>
      <c r="Y30" s="38">
        <v>18</v>
      </c>
      <c r="Z30" s="39">
        <v>1</v>
      </c>
      <c r="AA30" s="34"/>
      <c r="AB30" s="37"/>
      <c r="AC30" s="38">
        <v>22</v>
      </c>
      <c r="AD30" s="39">
        <v>1</v>
      </c>
      <c r="AE30" s="34"/>
      <c r="AF30" s="37"/>
      <c r="AG30" s="38">
        <v>4</v>
      </c>
      <c r="AH30" s="38">
        <v>9</v>
      </c>
      <c r="AI30" s="38">
        <v>8</v>
      </c>
      <c r="AJ30" s="39">
        <v>2</v>
      </c>
      <c r="AK30" s="34"/>
      <c r="AL30" s="37">
        <v>10</v>
      </c>
      <c r="AM30" s="38">
        <v>8</v>
      </c>
      <c r="AN30" s="39">
        <v>5</v>
      </c>
      <c r="AO30" s="34"/>
      <c r="AP30" s="37"/>
      <c r="AQ30" s="38"/>
      <c r="AR30" s="38"/>
      <c r="AS30" s="38">
        <v>1</v>
      </c>
      <c r="AT30" s="38">
        <v>1</v>
      </c>
      <c r="AU30" s="38">
        <v>2</v>
      </c>
      <c r="AV30" s="39">
        <v>4</v>
      </c>
      <c r="AW30" s="2"/>
      <c r="AX30" s="2">
        <f t="shared" si="1"/>
      </c>
      <c r="AY30" s="2"/>
      <c r="AZ30" s="2"/>
      <c r="BA30" s="2"/>
      <c r="BB30" s="2"/>
      <c r="BC30" s="2"/>
      <c r="BD30" s="2"/>
      <c r="BE30" s="2"/>
    </row>
    <row r="31" spans="1:57" s="18" customFormat="1" ht="18.75">
      <c r="A31" s="31" t="s">
        <v>68</v>
      </c>
      <c r="B31" s="32"/>
      <c r="C31" s="33">
        <f t="shared" si="0"/>
        <v>4</v>
      </c>
      <c r="D31" s="34"/>
      <c r="E31" s="35">
        <v>3</v>
      </c>
      <c r="F31" s="36">
        <v>1</v>
      </c>
      <c r="G31" s="34"/>
      <c r="H31" s="37"/>
      <c r="I31" s="38"/>
      <c r="J31" s="38">
        <v>4</v>
      </c>
      <c r="K31" s="39"/>
      <c r="L31" s="34"/>
      <c r="M31" s="37"/>
      <c r="N31" s="38"/>
      <c r="O31" s="38"/>
      <c r="P31" s="38">
        <v>3</v>
      </c>
      <c r="Q31" s="39">
        <v>1</v>
      </c>
      <c r="R31" s="34"/>
      <c r="S31" s="37"/>
      <c r="T31" s="38"/>
      <c r="U31" s="38"/>
      <c r="V31" s="38"/>
      <c r="W31" s="38"/>
      <c r="X31" s="38"/>
      <c r="Y31" s="38">
        <v>4</v>
      </c>
      <c r="Z31" s="39"/>
      <c r="AA31" s="34"/>
      <c r="AB31" s="37"/>
      <c r="AC31" s="38">
        <v>4</v>
      </c>
      <c r="AD31" s="39"/>
      <c r="AE31" s="34"/>
      <c r="AF31" s="37"/>
      <c r="AG31" s="38">
        <v>4</v>
      </c>
      <c r="AH31" s="38"/>
      <c r="AI31" s="38"/>
      <c r="AJ31" s="39"/>
      <c r="AK31" s="34"/>
      <c r="AL31" s="37"/>
      <c r="AM31" s="38"/>
      <c r="AN31" s="39">
        <v>4</v>
      </c>
      <c r="AO31" s="34"/>
      <c r="AP31" s="37"/>
      <c r="AQ31" s="38"/>
      <c r="AR31" s="38"/>
      <c r="AS31" s="38"/>
      <c r="AT31" s="38"/>
      <c r="AU31" s="38"/>
      <c r="AV31" s="39"/>
      <c r="AW31" s="2"/>
      <c r="AX31" s="2">
        <f t="shared" si="1"/>
      </c>
      <c r="AY31" s="2"/>
      <c r="AZ31" s="2"/>
      <c r="BA31" s="2"/>
      <c r="BB31" s="2"/>
      <c r="BC31" s="2"/>
      <c r="BD31" s="2"/>
      <c r="BE31" s="2"/>
    </row>
    <row r="32" spans="1:57" s="18" customFormat="1" ht="18.75">
      <c r="A32" s="31" t="s">
        <v>52</v>
      </c>
      <c r="B32" s="32"/>
      <c r="C32" s="33">
        <f t="shared" si="0"/>
        <v>13</v>
      </c>
      <c r="D32" s="34"/>
      <c r="E32" s="35">
        <v>6</v>
      </c>
      <c r="F32" s="36">
        <v>7</v>
      </c>
      <c r="G32" s="34"/>
      <c r="H32" s="37">
        <v>1</v>
      </c>
      <c r="I32" s="38"/>
      <c r="J32" s="38">
        <v>12</v>
      </c>
      <c r="K32" s="39"/>
      <c r="L32" s="34"/>
      <c r="M32" s="37">
        <v>1</v>
      </c>
      <c r="N32" s="38">
        <v>5</v>
      </c>
      <c r="O32" s="38">
        <v>2</v>
      </c>
      <c r="P32" s="38">
        <v>4</v>
      </c>
      <c r="Q32" s="39">
        <v>1</v>
      </c>
      <c r="R32" s="34"/>
      <c r="S32" s="37"/>
      <c r="T32" s="38"/>
      <c r="U32" s="38"/>
      <c r="V32" s="38"/>
      <c r="W32" s="38">
        <v>1</v>
      </c>
      <c r="X32" s="38"/>
      <c r="Y32" s="38">
        <v>12</v>
      </c>
      <c r="Z32" s="39"/>
      <c r="AA32" s="34"/>
      <c r="AB32" s="37"/>
      <c r="AC32" s="38">
        <v>13</v>
      </c>
      <c r="AD32" s="39"/>
      <c r="AE32" s="34"/>
      <c r="AF32" s="37"/>
      <c r="AG32" s="38">
        <v>3</v>
      </c>
      <c r="AH32" s="38">
        <v>3</v>
      </c>
      <c r="AI32" s="38">
        <v>5</v>
      </c>
      <c r="AJ32" s="39">
        <v>2</v>
      </c>
      <c r="AK32" s="34"/>
      <c r="AL32" s="37">
        <v>7</v>
      </c>
      <c r="AM32" s="38">
        <v>3</v>
      </c>
      <c r="AN32" s="39">
        <v>3</v>
      </c>
      <c r="AO32" s="34"/>
      <c r="AP32" s="37"/>
      <c r="AQ32" s="38"/>
      <c r="AR32" s="38">
        <v>1</v>
      </c>
      <c r="AS32" s="38"/>
      <c r="AT32" s="38">
        <v>1</v>
      </c>
      <c r="AU32" s="38"/>
      <c r="AV32" s="39">
        <v>1</v>
      </c>
      <c r="AW32" s="2"/>
      <c r="AX32" s="2">
        <f t="shared" si="1"/>
      </c>
      <c r="AY32" s="2"/>
      <c r="AZ32" s="2"/>
      <c r="BA32" s="2"/>
      <c r="BB32" s="2"/>
      <c r="BC32" s="2"/>
      <c r="BD32" s="2"/>
      <c r="BE32" s="2"/>
    </row>
    <row r="33" spans="1:57" s="18" customFormat="1" ht="18.75">
      <c r="A33" s="31"/>
      <c r="B33" s="32"/>
      <c r="C33" s="33"/>
      <c r="D33" s="34"/>
      <c r="E33" s="35"/>
      <c r="F33" s="36"/>
      <c r="G33" s="34"/>
      <c r="H33" s="35"/>
      <c r="I33" s="34"/>
      <c r="J33" s="34"/>
      <c r="K33" s="36"/>
      <c r="L33" s="34"/>
      <c r="M33" s="35"/>
      <c r="N33" s="34"/>
      <c r="O33" s="34"/>
      <c r="P33" s="34"/>
      <c r="Q33" s="36"/>
      <c r="R33" s="34"/>
      <c r="S33" s="35"/>
      <c r="T33" s="34"/>
      <c r="U33" s="34"/>
      <c r="V33" s="34"/>
      <c r="W33" s="34"/>
      <c r="X33" s="34"/>
      <c r="Y33" s="34"/>
      <c r="Z33" s="36"/>
      <c r="AA33" s="34"/>
      <c r="AB33" s="35"/>
      <c r="AC33" s="34"/>
      <c r="AD33" s="36"/>
      <c r="AE33" s="34"/>
      <c r="AF33" s="35"/>
      <c r="AG33" s="34"/>
      <c r="AH33" s="34"/>
      <c r="AI33" s="34"/>
      <c r="AJ33" s="36"/>
      <c r="AK33" s="34"/>
      <c r="AL33" s="35"/>
      <c r="AM33" s="34"/>
      <c r="AN33" s="36"/>
      <c r="AO33" s="34"/>
      <c r="AP33" s="35"/>
      <c r="AQ33" s="34"/>
      <c r="AR33" s="34"/>
      <c r="AS33" s="34"/>
      <c r="AT33" s="34"/>
      <c r="AU33" s="34"/>
      <c r="AV33" s="36"/>
      <c r="AW33" s="2"/>
      <c r="AX33" s="2">
        <f t="shared" si="1"/>
      </c>
      <c r="AY33" s="2"/>
      <c r="AZ33" s="2"/>
      <c r="BA33" s="2"/>
      <c r="BB33" s="2"/>
      <c r="BC33" s="2"/>
      <c r="BD33" s="2"/>
      <c r="BE33" s="2"/>
    </row>
    <row r="34" spans="1:57" s="22" customFormat="1" ht="18.75">
      <c r="A34" s="43" t="s">
        <v>3</v>
      </c>
      <c r="B34" s="44"/>
      <c r="C34" s="33">
        <f>SUM(E34:AN34)/7</f>
        <v>432</v>
      </c>
      <c r="D34" s="45"/>
      <c r="E34" s="46">
        <f>SUM(E9:E32)</f>
        <v>181</v>
      </c>
      <c r="F34" s="47">
        <f>SUM(F9:F32)</f>
        <v>251</v>
      </c>
      <c r="G34" s="45"/>
      <c r="H34" s="46">
        <f>SUM(H9:H32)</f>
        <v>319</v>
      </c>
      <c r="I34" s="45">
        <f>SUM(I9:I32)</f>
        <v>0</v>
      </c>
      <c r="J34" s="45">
        <f>SUM(J9:J32)</f>
        <v>112</v>
      </c>
      <c r="K34" s="47">
        <f>SUM(K9:K32)</f>
        <v>1</v>
      </c>
      <c r="L34" s="45"/>
      <c r="M34" s="46">
        <f>SUM(M9:M32)</f>
        <v>18</v>
      </c>
      <c r="N34" s="45">
        <f>SUM(N9:N32)</f>
        <v>140</v>
      </c>
      <c r="O34" s="45">
        <f>SUM(O9:O32)</f>
        <v>126</v>
      </c>
      <c r="P34" s="45">
        <f>SUM(P9:P32)</f>
        <v>91</v>
      </c>
      <c r="Q34" s="47">
        <f>SUM(Q9:Q32)</f>
        <v>57</v>
      </c>
      <c r="R34" s="45"/>
      <c r="S34" s="46">
        <f>SUM(S9:S32)</f>
        <v>25</v>
      </c>
      <c r="T34" s="45">
        <f aca="true" t="shared" si="2" ref="T34:Y34">SUM(T9:T32)</f>
        <v>2</v>
      </c>
      <c r="U34" s="45">
        <f t="shared" si="2"/>
        <v>7</v>
      </c>
      <c r="V34" s="45">
        <f t="shared" si="2"/>
        <v>24</v>
      </c>
      <c r="W34" s="45">
        <f t="shared" si="2"/>
        <v>8</v>
      </c>
      <c r="X34" s="45">
        <f t="shared" si="2"/>
        <v>1</v>
      </c>
      <c r="Y34" s="45">
        <f t="shared" si="2"/>
        <v>354</v>
      </c>
      <c r="Z34" s="47">
        <f>SUM(Z9:Z32)</f>
        <v>11</v>
      </c>
      <c r="AA34" s="45"/>
      <c r="AB34" s="46">
        <f>SUM(AB9:AB32)</f>
        <v>10</v>
      </c>
      <c r="AC34" s="45">
        <f>SUM(AC9:AC32)</f>
        <v>370</v>
      </c>
      <c r="AD34" s="47">
        <f>SUM(AD9:AD32)</f>
        <v>52</v>
      </c>
      <c r="AE34" s="45"/>
      <c r="AF34" s="46">
        <f>SUM(AF9:AF32)</f>
        <v>18</v>
      </c>
      <c r="AG34" s="45">
        <f>SUM(AG9:AG32)</f>
        <v>113</v>
      </c>
      <c r="AH34" s="45">
        <f>SUM(AH9:AH32)</f>
        <v>117</v>
      </c>
      <c r="AI34" s="45">
        <f>SUM(AI9:AI32)</f>
        <v>115</v>
      </c>
      <c r="AJ34" s="47">
        <f>SUM(AJ9:AJ32)</f>
        <v>69</v>
      </c>
      <c r="AK34" s="45"/>
      <c r="AL34" s="46">
        <f>SUM(AL9:AL32)</f>
        <v>179</v>
      </c>
      <c r="AM34" s="45">
        <f>SUM(AM9:AM32)</f>
        <v>99</v>
      </c>
      <c r="AN34" s="47">
        <f>SUM(AN9:AN32)</f>
        <v>154</v>
      </c>
      <c r="AO34" s="45"/>
      <c r="AP34" s="46">
        <f aca="true" t="shared" si="3" ref="AP34:AV34">SUM(AP9:AP32)</f>
        <v>5</v>
      </c>
      <c r="AQ34" s="45">
        <f t="shared" si="3"/>
        <v>1</v>
      </c>
      <c r="AR34" s="45">
        <f t="shared" si="3"/>
        <v>17</v>
      </c>
      <c r="AS34" s="45">
        <f t="shared" si="3"/>
        <v>8</v>
      </c>
      <c r="AT34" s="45">
        <f t="shared" si="3"/>
        <v>5</v>
      </c>
      <c r="AU34" s="45">
        <f t="shared" si="3"/>
        <v>14</v>
      </c>
      <c r="AV34" s="47">
        <f t="shared" si="3"/>
        <v>49</v>
      </c>
      <c r="AW34" s="8"/>
      <c r="AX34" s="2">
        <f t="shared" si="1"/>
      </c>
      <c r="AY34" s="8"/>
      <c r="AZ34" s="8"/>
      <c r="BA34" s="8"/>
      <c r="BB34" s="8"/>
      <c r="BC34" s="8"/>
      <c r="BD34" s="8"/>
      <c r="BE34" s="8"/>
    </row>
    <row r="35" spans="1:57" s="22" customFormat="1" ht="18.75">
      <c r="A35" s="43" t="s">
        <v>108</v>
      </c>
      <c r="B35" s="44"/>
      <c r="C35" s="48">
        <f>C34/C133</f>
        <v>0.5320197044334976</v>
      </c>
      <c r="D35" s="45"/>
      <c r="E35" s="49">
        <f>E34/$C34</f>
        <v>0.41898148148148145</v>
      </c>
      <c r="F35" s="50">
        <f>F34/$C34</f>
        <v>0.5810185185185185</v>
      </c>
      <c r="G35" s="45"/>
      <c r="H35" s="49">
        <f>H34/$C34</f>
        <v>0.7384259259259259</v>
      </c>
      <c r="I35" s="51">
        <f>I34/$C34</f>
        <v>0</v>
      </c>
      <c r="J35" s="51">
        <f>J34/$C34</f>
        <v>0.25925925925925924</v>
      </c>
      <c r="K35" s="50">
        <f>K34/$C34</f>
        <v>0.0023148148148148147</v>
      </c>
      <c r="L35" s="45"/>
      <c r="M35" s="49">
        <f>M34/$C34</f>
        <v>0.041666666666666664</v>
      </c>
      <c r="N35" s="51">
        <f>N34/$C34</f>
        <v>0.32407407407407407</v>
      </c>
      <c r="O35" s="51">
        <f>O34/$C34</f>
        <v>0.2916666666666667</v>
      </c>
      <c r="P35" s="51">
        <f>P34/$C34</f>
        <v>0.21064814814814814</v>
      </c>
      <c r="Q35" s="50">
        <f>Q34/$C34</f>
        <v>0.13194444444444445</v>
      </c>
      <c r="R35" s="45"/>
      <c r="S35" s="49">
        <f>S34/$C34</f>
        <v>0.05787037037037037</v>
      </c>
      <c r="T35" s="51">
        <f aca="true" t="shared" si="4" ref="T35:Y35">T34/$C34</f>
        <v>0.004629629629629629</v>
      </c>
      <c r="U35" s="51">
        <f t="shared" si="4"/>
        <v>0.016203703703703703</v>
      </c>
      <c r="V35" s="51">
        <f t="shared" si="4"/>
        <v>0.05555555555555555</v>
      </c>
      <c r="W35" s="51">
        <f t="shared" si="4"/>
        <v>0.018518518518518517</v>
      </c>
      <c r="X35" s="51">
        <f t="shared" si="4"/>
        <v>0.0023148148148148147</v>
      </c>
      <c r="Y35" s="51">
        <f t="shared" si="4"/>
        <v>0.8194444444444444</v>
      </c>
      <c r="Z35" s="50">
        <f>Z34/$C34</f>
        <v>0.02546296296296296</v>
      </c>
      <c r="AA35" s="45"/>
      <c r="AB35" s="49">
        <f>AB34/$C34</f>
        <v>0.023148148148148147</v>
      </c>
      <c r="AC35" s="51">
        <f>AC34/$C34</f>
        <v>0.8564814814814815</v>
      </c>
      <c r="AD35" s="50">
        <f>AD34/$C34</f>
        <v>0.12037037037037036</v>
      </c>
      <c r="AE35" s="45"/>
      <c r="AF35" s="49">
        <f>AF34/$C34</f>
        <v>0.041666666666666664</v>
      </c>
      <c r="AG35" s="51">
        <f>AG34/$C34</f>
        <v>0.26157407407407407</v>
      </c>
      <c r="AH35" s="51">
        <f>AH34/$C34</f>
        <v>0.2708333333333333</v>
      </c>
      <c r="AI35" s="51">
        <f>AI34/$C34</f>
        <v>0.2662037037037037</v>
      </c>
      <c r="AJ35" s="50">
        <f>AJ34/$C34</f>
        <v>0.1597222222222222</v>
      </c>
      <c r="AK35" s="45"/>
      <c r="AL35" s="49">
        <f>AL34/$C34</f>
        <v>0.41435185185185186</v>
      </c>
      <c r="AM35" s="51">
        <f>AM34/$C34</f>
        <v>0.22916666666666666</v>
      </c>
      <c r="AN35" s="50">
        <f>AN34/$C34</f>
        <v>0.35648148148148145</v>
      </c>
      <c r="AO35" s="45"/>
      <c r="AP35" s="49">
        <f aca="true" t="shared" si="5" ref="AP35:AV35">AP34/$C34</f>
        <v>0.011574074074074073</v>
      </c>
      <c r="AQ35" s="51">
        <f t="shared" si="5"/>
        <v>0.0023148148148148147</v>
      </c>
      <c r="AR35" s="51">
        <f t="shared" si="5"/>
        <v>0.03935185185185185</v>
      </c>
      <c r="AS35" s="51">
        <f t="shared" si="5"/>
        <v>0.018518518518518517</v>
      </c>
      <c r="AT35" s="51">
        <f t="shared" si="5"/>
        <v>0.011574074074074073</v>
      </c>
      <c r="AU35" s="51">
        <f t="shared" si="5"/>
        <v>0.032407407407407406</v>
      </c>
      <c r="AV35" s="50">
        <f t="shared" si="5"/>
        <v>0.11342592592592593</v>
      </c>
      <c r="AW35" s="8"/>
      <c r="AX35" s="2"/>
      <c r="AY35" s="8"/>
      <c r="AZ35" s="8"/>
      <c r="BA35" s="8"/>
      <c r="BB35" s="8"/>
      <c r="BC35" s="8"/>
      <c r="BD35" s="8"/>
      <c r="BE35" s="8"/>
    </row>
    <row r="36" spans="1:57" s="18" customFormat="1" ht="18.75">
      <c r="A36" s="52"/>
      <c r="B36" s="53"/>
      <c r="C36" s="54"/>
      <c r="D36" s="34"/>
      <c r="E36" s="35"/>
      <c r="F36" s="36"/>
      <c r="G36" s="34"/>
      <c r="H36" s="35"/>
      <c r="I36" s="34"/>
      <c r="J36" s="34"/>
      <c r="K36" s="36"/>
      <c r="L36" s="34"/>
      <c r="M36" s="35"/>
      <c r="N36" s="34"/>
      <c r="O36" s="34"/>
      <c r="P36" s="34"/>
      <c r="Q36" s="36"/>
      <c r="R36" s="34"/>
      <c r="S36" s="35"/>
      <c r="T36" s="34"/>
      <c r="U36" s="34"/>
      <c r="V36" s="34"/>
      <c r="W36" s="34"/>
      <c r="X36" s="34"/>
      <c r="Y36" s="34"/>
      <c r="Z36" s="36"/>
      <c r="AA36" s="34"/>
      <c r="AB36" s="35"/>
      <c r="AC36" s="34"/>
      <c r="AD36" s="36"/>
      <c r="AE36" s="34"/>
      <c r="AF36" s="35"/>
      <c r="AG36" s="34"/>
      <c r="AH36" s="34"/>
      <c r="AI36" s="34"/>
      <c r="AJ36" s="36"/>
      <c r="AK36" s="34"/>
      <c r="AL36" s="35"/>
      <c r="AM36" s="34"/>
      <c r="AN36" s="36"/>
      <c r="AO36" s="34"/>
      <c r="AP36" s="35"/>
      <c r="AQ36" s="34"/>
      <c r="AR36" s="34"/>
      <c r="AS36" s="34"/>
      <c r="AT36" s="34"/>
      <c r="AU36" s="34"/>
      <c r="AV36" s="36"/>
      <c r="AW36" s="2"/>
      <c r="AX36" s="2">
        <f t="shared" si="1"/>
      </c>
      <c r="AY36" s="2"/>
      <c r="AZ36" s="2"/>
      <c r="BA36" s="2"/>
      <c r="BB36" s="2"/>
      <c r="BC36" s="2"/>
      <c r="BD36" s="2"/>
      <c r="BE36" s="2"/>
    </row>
    <row r="37" spans="1:57" s="18" customFormat="1" ht="18.75">
      <c r="A37" s="17" t="s">
        <v>4</v>
      </c>
      <c r="B37" s="61"/>
      <c r="C37" s="54"/>
      <c r="D37" s="34"/>
      <c r="E37" s="35"/>
      <c r="F37" s="36"/>
      <c r="G37" s="34"/>
      <c r="H37" s="35"/>
      <c r="I37" s="34"/>
      <c r="J37" s="34"/>
      <c r="K37" s="36"/>
      <c r="L37" s="34"/>
      <c r="M37" s="35"/>
      <c r="N37" s="34"/>
      <c r="O37" s="34"/>
      <c r="P37" s="34"/>
      <c r="Q37" s="36"/>
      <c r="R37" s="34"/>
      <c r="S37" s="35"/>
      <c r="T37" s="34"/>
      <c r="U37" s="34"/>
      <c r="V37" s="34"/>
      <c r="W37" s="34"/>
      <c r="X37" s="34"/>
      <c r="Y37" s="34"/>
      <c r="Z37" s="36"/>
      <c r="AA37" s="34"/>
      <c r="AB37" s="35"/>
      <c r="AC37" s="34"/>
      <c r="AD37" s="36"/>
      <c r="AE37" s="34"/>
      <c r="AF37" s="35"/>
      <c r="AG37" s="34"/>
      <c r="AH37" s="34"/>
      <c r="AI37" s="34"/>
      <c r="AJ37" s="36"/>
      <c r="AK37" s="34"/>
      <c r="AL37" s="35"/>
      <c r="AM37" s="34"/>
      <c r="AN37" s="36"/>
      <c r="AO37" s="34"/>
      <c r="AP37" s="35"/>
      <c r="AQ37" s="34"/>
      <c r="AR37" s="34"/>
      <c r="AS37" s="34"/>
      <c r="AT37" s="34"/>
      <c r="AU37" s="34"/>
      <c r="AV37" s="36"/>
      <c r="AW37" s="2"/>
      <c r="AX37" s="2">
        <f t="shared" si="1"/>
      </c>
      <c r="AY37" s="2"/>
      <c r="AZ37" s="2"/>
      <c r="BA37" s="2"/>
      <c r="BB37" s="2"/>
      <c r="BC37" s="2"/>
      <c r="BD37" s="2"/>
      <c r="BE37" s="2"/>
    </row>
    <row r="38" spans="1:57" s="18" customFormat="1" ht="18.75">
      <c r="A38" s="31" t="s">
        <v>94</v>
      </c>
      <c r="B38" s="32"/>
      <c r="C38" s="33">
        <f>SUM(E38:AN38)/7</f>
        <v>1</v>
      </c>
      <c r="D38" s="34"/>
      <c r="E38" s="35"/>
      <c r="F38" s="36">
        <v>1</v>
      </c>
      <c r="G38" s="34"/>
      <c r="H38" s="37">
        <v>1</v>
      </c>
      <c r="I38" s="38"/>
      <c r="J38" s="38"/>
      <c r="K38" s="39"/>
      <c r="L38" s="34"/>
      <c r="M38" s="37"/>
      <c r="N38" s="38"/>
      <c r="O38" s="38"/>
      <c r="P38" s="38"/>
      <c r="Q38" s="39">
        <v>1</v>
      </c>
      <c r="R38" s="34"/>
      <c r="S38" s="37"/>
      <c r="T38" s="38"/>
      <c r="U38" s="38"/>
      <c r="V38" s="38"/>
      <c r="W38" s="38"/>
      <c r="X38" s="38"/>
      <c r="Y38" s="38">
        <v>1</v>
      </c>
      <c r="Z38" s="39"/>
      <c r="AA38" s="34"/>
      <c r="AB38" s="37"/>
      <c r="AC38" s="38"/>
      <c r="AD38" s="39">
        <v>1</v>
      </c>
      <c r="AE38" s="34"/>
      <c r="AF38" s="37"/>
      <c r="AG38" s="38"/>
      <c r="AH38" s="38"/>
      <c r="AI38" s="38">
        <v>1</v>
      </c>
      <c r="AJ38" s="39"/>
      <c r="AK38" s="34"/>
      <c r="AL38" s="37">
        <v>1</v>
      </c>
      <c r="AM38" s="38"/>
      <c r="AN38" s="39"/>
      <c r="AO38" s="34"/>
      <c r="AP38" s="37"/>
      <c r="AQ38" s="38"/>
      <c r="AR38" s="38"/>
      <c r="AS38" s="38"/>
      <c r="AT38" s="38"/>
      <c r="AU38" s="38"/>
      <c r="AV38" s="39"/>
      <c r="AW38" s="2"/>
      <c r="AX38" s="2">
        <f t="shared" si="1"/>
      </c>
      <c r="AY38" s="2"/>
      <c r="AZ38" s="2"/>
      <c r="BA38" s="2"/>
      <c r="BB38" s="2"/>
      <c r="BC38" s="2"/>
      <c r="BD38" s="2"/>
      <c r="BE38" s="2"/>
    </row>
    <row r="39" spans="1:57" s="18" customFormat="1" ht="18.75">
      <c r="A39" s="31" t="s">
        <v>101</v>
      </c>
      <c r="B39" s="32"/>
      <c r="C39" s="33">
        <f>SUM(E39:AN39)/7</f>
        <v>12</v>
      </c>
      <c r="D39" s="34"/>
      <c r="E39" s="35">
        <v>4</v>
      </c>
      <c r="F39" s="36">
        <v>8</v>
      </c>
      <c r="G39" s="34"/>
      <c r="H39" s="37">
        <v>11</v>
      </c>
      <c r="I39" s="38"/>
      <c r="J39" s="38">
        <v>1</v>
      </c>
      <c r="K39" s="39"/>
      <c r="L39" s="34"/>
      <c r="M39" s="37"/>
      <c r="N39" s="38">
        <v>6</v>
      </c>
      <c r="O39" s="38">
        <v>3</v>
      </c>
      <c r="P39" s="38">
        <v>2</v>
      </c>
      <c r="Q39" s="39">
        <v>1</v>
      </c>
      <c r="R39" s="34"/>
      <c r="S39" s="37"/>
      <c r="T39" s="38"/>
      <c r="U39" s="38"/>
      <c r="V39" s="38"/>
      <c r="W39" s="38">
        <v>1</v>
      </c>
      <c r="X39" s="38"/>
      <c r="Y39" s="38">
        <v>11</v>
      </c>
      <c r="Z39" s="39"/>
      <c r="AA39" s="34"/>
      <c r="AB39" s="37"/>
      <c r="AC39" s="38">
        <v>12</v>
      </c>
      <c r="AD39" s="39"/>
      <c r="AE39" s="34"/>
      <c r="AF39" s="37"/>
      <c r="AG39" s="38"/>
      <c r="AH39" s="38">
        <v>7</v>
      </c>
      <c r="AI39" s="38">
        <v>3</v>
      </c>
      <c r="AJ39" s="39">
        <v>2</v>
      </c>
      <c r="AK39" s="34"/>
      <c r="AL39" s="37">
        <v>5</v>
      </c>
      <c r="AM39" s="38">
        <v>4</v>
      </c>
      <c r="AN39" s="39">
        <v>3</v>
      </c>
      <c r="AO39" s="34"/>
      <c r="AP39" s="37"/>
      <c r="AQ39" s="38"/>
      <c r="AR39" s="38">
        <v>1</v>
      </c>
      <c r="AS39" s="38"/>
      <c r="AT39" s="38">
        <v>1</v>
      </c>
      <c r="AU39" s="38">
        <v>1</v>
      </c>
      <c r="AV39" s="39">
        <v>1</v>
      </c>
      <c r="AW39" s="2"/>
      <c r="AX39" s="2">
        <f t="shared" si="1"/>
      </c>
      <c r="AY39" s="2"/>
      <c r="AZ39" s="2"/>
      <c r="BA39" s="2"/>
      <c r="BB39" s="2"/>
      <c r="BC39" s="2"/>
      <c r="BD39" s="2"/>
      <c r="BE39" s="2"/>
    </row>
    <row r="40" spans="1:57" s="18" customFormat="1" ht="18.75">
      <c r="A40" s="31" t="s">
        <v>53</v>
      </c>
      <c r="B40" s="32"/>
      <c r="C40" s="33">
        <f>SUM(E40:AN40)/7</f>
        <v>18</v>
      </c>
      <c r="D40" s="34"/>
      <c r="E40" s="35">
        <v>6</v>
      </c>
      <c r="F40" s="36">
        <v>12</v>
      </c>
      <c r="G40" s="34"/>
      <c r="H40" s="37">
        <v>16</v>
      </c>
      <c r="I40" s="38">
        <v>1</v>
      </c>
      <c r="J40" s="38">
        <v>1</v>
      </c>
      <c r="K40" s="39"/>
      <c r="L40" s="34"/>
      <c r="M40" s="37"/>
      <c r="N40" s="38">
        <v>2</v>
      </c>
      <c r="O40" s="38">
        <v>7</v>
      </c>
      <c r="P40" s="38">
        <v>2</v>
      </c>
      <c r="Q40" s="39">
        <v>7</v>
      </c>
      <c r="R40" s="34"/>
      <c r="S40" s="37">
        <v>1</v>
      </c>
      <c r="T40" s="38"/>
      <c r="U40" s="38"/>
      <c r="V40" s="38">
        <v>1</v>
      </c>
      <c r="W40" s="38"/>
      <c r="X40" s="38"/>
      <c r="Y40" s="38">
        <v>16</v>
      </c>
      <c r="Z40" s="39"/>
      <c r="AA40" s="34"/>
      <c r="AB40" s="37"/>
      <c r="AC40" s="38">
        <v>18</v>
      </c>
      <c r="AD40" s="39"/>
      <c r="AE40" s="34"/>
      <c r="AF40" s="37"/>
      <c r="AG40" s="38">
        <v>2</v>
      </c>
      <c r="AH40" s="38">
        <v>8</v>
      </c>
      <c r="AI40" s="38">
        <v>5</v>
      </c>
      <c r="AJ40" s="39">
        <v>3</v>
      </c>
      <c r="AK40" s="34"/>
      <c r="AL40" s="37">
        <v>7</v>
      </c>
      <c r="AM40" s="38">
        <v>4</v>
      </c>
      <c r="AN40" s="39">
        <v>7</v>
      </c>
      <c r="AO40" s="34"/>
      <c r="AP40" s="37"/>
      <c r="AQ40" s="38"/>
      <c r="AR40" s="38"/>
      <c r="AS40" s="38">
        <v>1</v>
      </c>
      <c r="AT40" s="38">
        <v>1</v>
      </c>
      <c r="AU40" s="38">
        <v>1</v>
      </c>
      <c r="AV40" s="39">
        <v>1</v>
      </c>
      <c r="AW40" s="2"/>
      <c r="AX40" s="2">
        <f t="shared" si="1"/>
      </c>
      <c r="AY40" s="2"/>
      <c r="AZ40" s="2"/>
      <c r="BA40" s="2"/>
      <c r="BB40" s="2"/>
      <c r="BC40" s="2"/>
      <c r="BD40" s="2"/>
      <c r="BE40" s="2"/>
    </row>
    <row r="41" spans="1:57" s="18" customFormat="1" ht="18.75">
      <c r="A41" s="31" t="s">
        <v>54</v>
      </c>
      <c r="B41" s="32"/>
      <c r="C41" s="33">
        <f>SUM(E41:AN41)/7</f>
        <v>17</v>
      </c>
      <c r="D41" s="34"/>
      <c r="E41" s="35">
        <v>5</v>
      </c>
      <c r="F41" s="36">
        <v>12</v>
      </c>
      <c r="G41" s="34"/>
      <c r="H41" s="37">
        <v>16</v>
      </c>
      <c r="I41" s="38"/>
      <c r="J41" s="38">
        <v>1</v>
      </c>
      <c r="K41" s="39"/>
      <c r="L41" s="34"/>
      <c r="M41" s="37"/>
      <c r="N41" s="38">
        <v>5</v>
      </c>
      <c r="O41" s="38">
        <v>1</v>
      </c>
      <c r="P41" s="38">
        <v>3</v>
      </c>
      <c r="Q41" s="39">
        <v>8</v>
      </c>
      <c r="R41" s="34"/>
      <c r="S41" s="37">
        <v>3</v>
      </c>
      <c r="T41" s="38"/>
      <c r="U41" s="38"/>
      <c r="V41" s="38"/>
      <c r="W41" s="38"/>
      <c r="X41" s="38"/>
      <c r="Y41" s="38">
        <v>14</v>
      </c>
      <c r="Z41" s="39"/>
      <c r="AA41" s="34"/>
      <c r="AB41" s="37"/>
      <c r="AC41" s="38">
        <v>17</v>
      </c>
      <c r="AD41" s="39"/>
      <c r="AE41" s="34"/>
      <c r="AF41" s="37"/>
      <c r="AG41" s="38"/>
      <c r="AH41" s="38">
        <v>7</v>
      </c>
      <c r="AI41" s="38">
        <v>2</v>
      </c>
      <c r="AJ41" s="39">
        <v>8</v>
      </c>
      <c r="AK41" s="34"/>
      <c r="AL41" s="37">
        <v>8</v>
      </c>
      <c r="AM41" s="38">
        <v>5</v>
      </c>
      <c r="AN41" s="39">
        <v>4</v>
      </c>
      <c r="AO41" s="34"/>
      <c r="AP41" s="37"/>
      <c r="AQ41" s="38"/>
      <c r="AR41" s="38"/>
      <c r="AS41" s="38"/>
      <c r="AT41" s="38"/>
      <c r="AU41" s="38">
        <v>2</v>
      </c>
      <c r="AV41" s="39">
        <v>3</v>
      </c>
      <c r="AW41" s="2"/>
      <c r="AX41" s="2">
        <f t="shared" si="1"/>
      </c>
      <c r="AY41" s="2"/>
      <c r="AZ41" s="2"/>
      <c r="BA41" s="2"/>
      <c r="BB41" s="2"/>
      <c r="BC41" s="2"/>
      <c r="BD41" s="2"/>
      <c r="BE41" s="2"/>
    </row>
    <row r="42" spans="1:57" s="18" customFormat="1" ht="18.75">
      <c r="A42" s="31" t="s">
        <v>55</v>
      </c>
      <c r="B42" s="32"/>
      <c r="C42" s="33">
        <f>SUM(E42:AN42)/7</f>
        <v>6</v>
      </c>
      <c r="D42" s="34"/>
      <c r="E42" s="35">
        <v>1</v>
      </c>
      <c r="F42" s="36">
        <v>5</v>
      </c>
      <c r="G42" s="34"/>
      <c r="H42" s="37">
        <v>5</v>
      </c>
      <c r="I42" s="38"/>
      <c r="J42" s="38">
        <v>1</v>
      </c>
      <c r="K42" s="39"/>
      <c r="L42" s="34"/>
      <c r="M42" s="37"/>
      <c r="N42" s="38"/>
      <c r="O42" s="38">
        <v>2</v>
      </c>
      <c r="P42" s="38">
        <v>4</v>
      </c>
      <c r="Q42" s="39"/>
      <c r="R42" s="34"/>
      <c r="S42" s="37"/>
      <c r="T42" s="38"/>
      <c r="U42" s="38"/>
      <c r="V42" s="38"/>
      <c r="W42" s="38"/>
      <c r="X42" s="38"/>
      <c r="Y42" s="38">
        <v>4</v>
      </c>
      <c r="Z42" s="39">
        <v>2</v>
      </c>
      <c r="AA42" s="34"/>
      <c r="AB42" s="37"/>
      <c r="AC42" s="38">
        <v>5</v>
      </c>
      <c r="AD42" s="39">
        <v>1</v>
      </c>
      <c r="AE42" s="34"/>
      <c r="AF42" s="37"/>
      <c r="AG42" s="38">
        <v>1</v>
      </c>
      <c r="AH42" s="38">
        <v>1</v>
      </c>
      <c r="AI42" s="38">
        <v>2</v>
      </c>
      <c r="AJ42" s="39">
        <v>2</v>
      </c>
      <c r="AK42" s="34"/>
      <c r="AL42" s="37">
        <v>4</v>
      </c>
      <c r="AM42" s="38"/>
      <c r="AN42" s="39">
        <v>2</v>
      </c>
      <c r="AO42" s="34"/>
      <c r="AP42" s="37"/>
      <c r="AQ42" s="38"/>
      <c r="AR42" s="38"/>
      <c r="AS42" s="38"/>
      <c r="AT42" s="38"/>
      <c r="AU42" s="38"/>
      <c r="AV42" s="39"/>
      <c r="AW42" s="2"/>
      <c r="AX42" s="2">
        <f t="shared" si="1"/>
      </c>
      <c r="AY42" s="2"/>
      <c r="AZ42" s="2"/>
      <c r="BA42" s="2"/>
      <c r="BB42" s="2"/>
      <c r="BC42" s="2"/>
      <c r="BD42" s="2"/>
      <c r="BE42" s="2"/>
    </row>
    <row r="43" spans="1:57" s="18" customFormat="1" ht="18.75">
      <c r="A43" s="31"/>
      <c r="B43" s="32"/>
      <c r="C43" s="33"/>
      <c r="D43" s="34"/>
      <c r="E43" s="35"/>
      <c r="F43" s="36"/>
      <c r="G43" s="34"/>
      <c r="H43" s="35"/>
      <c r="I43" s="34"/>
      <c r="J43" s="34"/>
      <c r="K43" s="36"/>
      <c r="L43" s="34"/>
      <c r="M43" s="35"/>
      <c r="N43" s="34"/>
      <c r="O43" s="34"/>
      <c r="P43" s="34"/>
      <c r="Q43" s="36"/>
      <c r="R43" s="34"/>
      <c r="S43" s="35"/>
      <c r="T43" s="34"/>
      <c r="U43" s="34"/>
      <c r="V43" s="34"/>
      <c r="W43" s="34"/>
      <c r="X43" s="34"/>
      <c r="Y43" s="34"/>
      <c r="Z43" s="36"/>
      <c r="AA43" s="34"/>
      <c r="AB43" s="35"/>
      <c r="AC43" s="34"/>
      <c r="AD43" s="36"/>
      <c r="AE43" s="34"/>
      <c r="AF43" s="35"/>
      <c r="AG43" s="34"/>
      <c r="AH43" s="34"/>
      <c r="AI43" s="34"/>
      <c r="AJ43" s="36"/>
      <c r="AK43" s="34"/>
      <c r="AL43" s="35"/>
      <c r="AM43" s="34"/>
      <c r="AN43" s="36"/>
      <c r="AO43" s="34"/>
      <c r="AP43" s="35"/>
      <c r="AQ43" s="34"/>
      <c r="AR43" s="34"/>
      <c r="AS43" s="34"/>
      <c r="AT43" s="34"/>
      <c r="AU43" s="34"/>
      <c r="AV43" s="36"/>
      <c r="AW43" s="2"/>
      <c r="AX43" s="2">
        <f t="shared" si="1"/>
      </c>
      <c r="AY43" s="2"/>
      <c r="AZ43" s="2"/>
      <c r="BA43" s="2"/>
      <c r="BB43" s="2"/>
      <c r="BC43" s="2"/>
      <c r="BD43" s="2"/>
      <c r="BE43" s="2"/>
    </row>
    <row r="44" spans="1:57" s="22" customFormat="1" ht="18.75">
      <c r="A44" s="43" t="s">
        <v>3</v>
      </c>
      <c r="B44" s="44"/>
      <c r="C44" s="33">
        <f>SUM(E44:AN44)/7</f>
        <v>54</v>
      </c>
      <c r="D44" s="45"/>
      <c r="E44" s="46">
        <f>SUM(E38:E42)</f>
        <v>16</v>
      </c>
      <c r="F44" s="47">
        <f>SUM(F38:F42)</f>
        <v>38</v>
      </c>
      <c r="G44" s="45"/>
      <c r="H44" s="46">
        <f>SUM(H38:H42)</f>
        <v>49</v>
      </c>
      <c r="I44" s="45">
        <f>SUM(I38:I42)</f>
        <v>1</v>
      </c>
      <c r="J44" s="45">
        <f>SUM(J38:J42)</f>
        <v>4</v>
      </c>
      <c r="K44" s="47">
        <f>SUM(K38:K42)</f>
        <v>0</v>
      </c>
      <c r="L44" s="45"/>
      <c r="M44" s="46">
        <f>SUM(M38:M42)</f>
        <v>0</v>
      </c>
      <c r="N44" s="45">
        <f>SUM(N38:N42)</f>
        <v>13</v>
      </c>
      <c r="O44" s="45">
        <f>SUM(O38:O42)</f>
        <v>13</v>
      </c>
      <c r="P44" s="45">
        <f>SUM(P38:P42)</f>
        <v>11</v>
      </c>
      <c r="Q44" s="47">
        <f>SUM(Q38:Q42)</f>
        <v>17</v>
      </c>
      <c r="R44" s="45"/>
      <c r="S44" s="46">
        <f>SUM(S38:S42)</f>
        <v>4</v>
      </c>
      <c r="T44" s="45">
        <f aca="true" t="shared" si="6" ref="T44:Y44">SUM(T38:T42)</f>
        <v>0</v>
      </c>
      <c r="U44" s="45">
        <f t="shared" si="6"/>
        <v>0</v>
      </c>
      <c r="V44" s="45">
        <f t="shared" si="6"/>
        <v>1</v>
      </c>
      <c r="W44" s="45">
        <f t="shared" si="6"/>
        <v>1</v>
      </c>
      <c r="X44" s="45">
        <f t="shared" si="6"/>
        <v>0</v>
      </c>
      <c r="Y44" s="45">
        <f t="shared" si="6"/>
        <v>46</v>
      </c>
      <c r="Z44" s="47">
        <f>SUM(Z38:Z42)</f>
        <v>2</v>
      </c>
      <c r="AA44" s="45"/>
      <c r="AB44" s="46">
        <f>SUM(AB38:AB42)</f>
        <v>0</v>
      </c>
      <c r="AC44" s="45">
        <f>SUM(AC38:AC42)</f>
        <v>52</v>
      </c>
      <c r="AD44" s="47">
        <f>SUM(AD38:AD42)</f>
        <v>2</v>
      </c>
      <c r="AE44" s="45"/>
      <c r="AF44" s="46">
        <f>SUM(AF38:AF42)</f>
        <v>0</v>
      </c>
      <c r="AG44" s="45">
        <f>SUM(AG38:AG42)</f>
        <v>3</v>
      </c>
      <c r="AH44" s="45">
        <f>SUM(AH38:AH42)</f>
        <v>23</v>
      </c>
      <c r="AI44" s="45">
        <f>SUM(AI38:AI42)</f>
        <v>13</v>
      </c>
      <c r="AJ44" s="47">
        <f>SUM(AJ38:AJ42)</f>
        <v>15</v>
      </c>
      <c r="AK44" s="45"/>
      <c r="AL44" s="46">
        <f>SUM(AL38:AL42)</f>
        <v>25</v>
      </c>
      <c r="AM44" s="45">
        <f>SUM(AM38:AM42)</f>
        <v>13</v>
      </c>
      <c r="AN44" s="47">
        <f>SUM(AN38:AN42)</f>
        <v>16</v>
      </c>
      <c r="AO44" s="45"/>
      <c r="AP44" s="46">
        <f aca="true" t="shared" si="7" ref="AP44:AV44">SUM(AP38:AP42)</f>
        <v>0</v>
      </c>
      <c r="AQ44" s="45">
        <f t="shared" si="7"/>
        <v>0</v>
      </c>
      <c r="AR44" s="45">
        <f t="shared" si="7"/>
        <v>1</v>
      </c>
      <c r="AS44" s="45">
        <f t="shared" si="7"/>
        <v>1</v>
      </c>
      <c r="AT44" s="45">
        <f t="shared" si="7"/>
        <v>2</v>
      </c>
      <c r="AU44" s="45">
        <f t="shared" si="7"/>
        <v>4</v>
      </c>
      <c r="AV44" s="47">
        <f t="shared" si="7"/>
        <v>5</v>
      </c>
      <c r="AW44" s="8"/>
      <c r="AX44" s="2">
        <f t="shared" si="1"/>
      </c>
      <c r="AY44" s="8"/>
      <c r="AZ44" s="8"/>
      <c r="BA44" s="8"/>
      <c r="BB44" s="8"/>
      <c r="BC44" s="8"/>
      <c r="BD44" s="8"/>
      <c r="BE44" s="8"/>
    </row>
    <row r="45" spans="1:57" s="22" customFormat="1" ht="18.75">
      <c r="A45" s="43" t="s">
        <v>108</v>
      </c>
      <c r="B45" s="44"/>
      <c r="C45" s="48">
        <f>C44/C133</f>
        <v>0.0665024630541872</v>
      </c>
      <c r="D45" s="45"/>
      <c r="E45" s="49">
        <f>E44/$C44</f>
        <v>0.2962962962962963</v>
      </c>
      <c r="F45" s="50">
        <f>F44/$C44</f>
        <v>0.7037037037037037</v>
      </c>
      <c r="G45" s="45"/>
      <c r="H45" s="49">
        <f>H44/$C44</f>
        <v>0.9074074074074074</v>
      </c>
      <c r="I45" s="51">
        <f>I44/$C44</f>
        <v>0.018518518518518517</v>
      </c>
      <c r="J45" s="51">
        <f>J44/$C44</f>
        <v>0.07407407407407407</v>
      </c>
      <c r="K45" s="50">
        <f>K44/$C44</f>
        <v>0</v>
      </c>
      <c r="L45" s="45"/>
      <c r="M45" s="49">
        <f>M44/$C44</f>
        <v>0</v>
      </c>
      <c r="N45" s="51">
        <f>N44/$C44</f>
        <v>0.24074074074074073</v>
      </c>
      <c r="O45" s="51">
        <f>O44/$C44</f>
        <v>0.24074074074074073</v>
      </c>
      <c r="P45" s="51">
        <f>P44/$C44</f>
        <v>0.2037037037037037</v>
      </c>
      <c r="Q45" s="50">
        <f>Q44/$C44</f>
        <v>0.3148148148148148</v>
      </c>
      <c r="R45" s="45"/>
      <c r="S45" s="49">
        <f>S44/$C44</f>
        <v>0.07407407407407407</v>
      </c>
      <c r="T45" s="51">
        <f aca="true" t="shared" si="8" ref="T45:Y45">T44/$C44</f>
        <v>0</v>
      </c>
      <c r="U45" s="51">
        <f t="shared" si="8"/>
        <v>0</v>
      </c>
      <c r="V45" s="51">
        <f t="shared" si="8"/>
        <v>0.018518518518518517</v>
      </c>
      <c r="W45" s="51">
        <f t="shared" si="8"/>
        <v>0.018518518518518517</v>
      </c>
      <c r="X45" s="51">
        <f t="shared" si="8"/>
        <v>0</v>
      </c>
      <c r="Y45" s="51">
        <f t="shared" si="8"/>
        <v>0.8518518518518519</v>
      </c>
      <c r="Z45" s="50">
        <f>Z44/$C44</f>
        <v>0.037037037037037035</v>
      </c>
      <c r="AA45" s="45"/>
      <c r="AB45" s="49">
        <f>AB44/$C44</f>
        <v>0</v>
      </c>
      <c r="AC45" s="51">
        <f>AC44/$C44</f>
        <v>0.9629629629629629</v>
      </c>
      <c r="AD45" s="50">
        <f>AD44/$C44</f>
        <v>0.037037037037037035</v>
      </c>
      <c r="AE45" s="45"/>
      <c r="AF45" s="49">
        <f>AF44/$C44</f>
        <v>0</v>
      </c>
      <c r="AG45" s="51">
        <f>AG44/$C44</f>
        <v>0.05555555555555555</v>
      </c>
      <c r="AH45" s="51">
        <f>AH44/$C44</f>
        <v>0.42592592592592593</v>
      </c>
      <c r="AI45" s="51">
        <f>AI44/$C44</f>
        <v>0.24074074074074073</v>
      </c>
      <c r="AJ45" s="50">
        <f>AJ44/$C44</f>
        <v>0.2777777777777778</v>
      </c>
      <c r="AK45" s="45"/>
      <c r="AL45" s="49">
        <f>AL44/$C44</f>
        <v>0.46296296296296297</v>
      </c>
      <c r="AM45" s="51">
        <f>AM44/$C44</f>
        <v>0.24074074074074073</v>
      </c>
      <c r="AN45" s="50">
        <f>AN44/$C44</f>
        <v>0.2962962962962963</v>
      </c>
      <c r="AO45" s="45"/>
      <c r="AP45" s="49">
        <f aca="true" t="shared" si="9" ref="AP45:AV45">AP44/$C44</f>
        <v>0</v>
      </c>
      <c r="AQ45" s="51">
        <f t="shared" si="9"/>
        <v>0</v>
      </c>
      <c r="AR45" s="51">
        <f t="shared" si="9"/>
        <v>0.018518518518518517</v>
      </c>
      <c r="AS45" s="51">
        <f t="shared" si="9"/>
        <v>0.018518518518518517</v>
      </c>
      <c r="AT45" s="51">
        <f t="shared" si="9"/>
        <v>0.037037037037037035</v>
      </c>
      <c r="AU45" s="51">
        <f t="shared" si="9"/>
        <v>0.07407407407407407</v>
      </c>
      <c r="AV45" s="50">
        <f t="shared" si="9"/>
        <v>0.09259259259259259</v>
      </c>
      <c r="AW45" s="8"/>
      <c r="AX45" s="2"/>
      <c r="AY45" s="8"/>
      <c r="AZ45" s="8"/>
      <c r="BA45" s="8"/>
      <c r="BB45" s="8"/>
      <c r="BC45" s="8"/>
      <c r="BD45" s="8"/>
      <c r="BE45" s="8"/>
    </row>
    <row r="46" spans="1:57" s="18" customFormat="1" ht="18.75">
      <c r="A46" s="52"/>
      <c r="B46" s="53"/>
      <c r="C46" s="54"/>
      <c r="D46" s="34"/>
      <c r="E46" s="35"/>
      <c r="F46" s="36"/>
      <c r="G46" s="34"/>
      <c r="H46" s="35"/>
      <c r="I46" s="34"/>
      <c r="J46" s="34"/>
      <c r="K46" s="36"/>
      <c r="L46" s="34"/>
      <c r="M46" s="35"/>
      <c r="N46" s="34"/>
      <c r="O46" s="34"/>
      <c r="P46" s="34"/>
      <c r="Q46" s="36"/>
      <c r="R46" s="34"/>
      <c r="S46" s="35"/>
      <c r="T46" s="34"/>
      <c r="U46" s="34"/>
      <c r="V46" s="34"/>
      <c r="W46" s="34"/>
      <c r="X46" s="34"/>
      <c r="Y46" s="34"/>
      <c r="Z46" s="36"/>
      <c r="AA46" s="34"/>
      <c r="AB46" s="35"/>
      <c r="AC46" s="34"/>
      <c r="AD46" s="36"/>
      <c r="AE46" s="34"/>
      <c r="AF46" s="35"/>
      <c r="AG46" s="34"/>
      <c r="AH46" s="34"/>
      <c r="AI46" s="34"/>
      <c r="AJ46" s="36"/>
      <c r="AK46" s="34"/>
      <c r="AL46" s="35"/>
      <c r="AM46" s="34"/>
      <c r="AN46" s="36"/>
      <c r="AO46" s="34"/>
      <c r="AP46" s="35"/>
      <c r="AQ46" s="34"/>
      <c r="AR46" s="34"/>
      <c r="AS46" s="34"/>
      <c r="AT46" s="34"/>
      <c r="AU46" s="34"/>
      <c r="AV46" s="36"/>
      <c r="AW46" s="2"/>
      <c r="AX46" s="2">
        <f t="shared" si="1"/>
      </c>
      <c r="AY46" s="2"/>
      <c r="AZ46" s="2"/>
      <c r="BA46" s="2"/>
      <c r="BB46" s="2"/>
      <c r="BC46" s="2"/>
      <c r="BD46" s="2"/>
      <c r="BE46" s="2"/>
    </row>
    <row r="47" spans="1:57" s="18" customFormat="1" ht="18.75">
      <c r="A47" s="17" t="s">
        <v>5</v>
      </c>
      <c r="B47" s="61"/>
      <c r="C47" s="54"/>
      <c r="D47" s="34"/>
      <c r="E47" s="35"/>
      <c r="F47" s="36"/>
      <c r="G47" s="34"/>
      <c r="H47" s="35"/>
      <c r="I47" s="34"/>
      <c r="J47" s="34"/>
      <c r="K47" s="36"/>
      <c r="L47" s="34"/>
      <c r="M47" s="37"/>
      <c r="N47" s="38"/>
      <c r="O47" s="38"/>
      <c r="P47" s="38"/>
      <c r="Q47" s="39"/>
      <c r="R47" s="34"/>
      <c r="S47" s="35"/>
      <c r="T47" s="34"/>
      <c r="U47" s="34"/>
      <c r="V47" s="34"/>
      <c r="W47" s="34"/>
      <c r="X47" s="34"/>
      <c r="Y47" s="34"/>
      <c r="Z47" s="36"/>
      <c r="AA47" s="34"/>
      <c r="AB47" s="35"/>
      <c r="AC47" s="34"/>
      <c r="AD47" s="36"/>
      <c r="AE47" s="34"/>
      <c r="AF47" s="35"/>
      <c r="AG47" s="34"/>
      <c r="AH47" s="34"/>
      <c r="AI47" s="34"/>
      <c r="AJ47" s="36"/>
      <c r="AK47" s="34"/>
      <c r="AL47" s="35"/>
      <c r="AM47" s="34"/>
      <c r="AN47" s="36"/>
      <c r="AO47" s="34"/>
      <c r="AP47" s="35"/>
      <c r="AQ47" s="34"/>
      <c r="AR47" s="34"/>
      <c r="AS47" s="34"/>
      <c r="AT47" s="34"/>
      <c r="AU47" s="34"/>
      <c r="AV47" s="36"/>
      <c r="AW47" s="2"/>
      <c r="AX47" s="2">
        <f t="shared" si="1"/>
      </c>
      <c r="AY47" s="2"/>
      <c r="AZ47" s="2"/>
      <c r="BA47" s="2"/>
      <c r="BB47" s="2"/>
      <c r="BC47" s="2"/>
      <c r="BD47" s="2"/>
      <c r="BE47" s="2"/>
    </row>
    <row r="48" spans="1:57" s="18" customFormat="1" ht="18.75">
      <c r="A48" s="31" t="s">
        <v>127</v>
      </c>
      <c r="B48" s="32"/>
      <c r="C48" s="33">
        <f>SUM(E48:AN48)/7</f>
        <v>1</v>
      </c>
      <c r="D48" s="34"/>
      <c r="E48" s="35">
        <v>1</v>
      </c>
      <c r="F48" s="36"/>
      <c r="G48" s="34"/>
      <c r="H48" s="37">
        <v>1</v>
      </c>
      <c r="I48" s="38"/>
      <c r="J48" s="38"/>
      <c r="K48" s="39"/>
      <c r="L48" s="34"/>
      <c r="M48" s="37"/>
      <c r="N48" s="38"/>
      <c r="O48" s="38">
        <v>1</v>
      </c>
      <c r="P48" s="38"/>
      <c r="Q48" s="39"/>
      <c r="R48" s="34"/>
      <c r="S48" s="37"/>
      <c r="T48" s="38"/>
      <c r="U48" s="38"/>
      <c r="V48" s="38"/>
      <c r="W48" s="38"/>
      <c r="X48" s="38"/>
      <c r="Y48" s="38">
        <v>1</v>
      </c>
      <c r="Z48" s="39"/>
      <c r="AA48" s="34"/>
      <c r="AB48" s="37"/>
      <c r="AC48" s="38">
        <v>1</v>
      </c>
      <c r="AD48" s="39"/>
      <c r="AE48" s="34"/>
      <c r="AF48" s="37"/>
      <c r="AG48" s="38"/>
      <c r="AH48" s="38"/>
      <c r="AI48" s="38"/>
      <c r="AJ48" s="39">
        <v>1</v>
      </c>
      <c r="AK48" s="34"/>
      <c r="AL48" s="37">
        <v>1</v>
      </c>
      <c r="AM48" s="38"/>
      <c r="AN48" s="39"/>
      <c r="AO48" s="34"/>
      <c r="AP48" s="37"/>
      <c r="AQ48" s="38"/>
      <c r="AR48" s="38"/>
      <c r="AS48" s="38"/>
      <c r="AT48" s="38"/>
      <c r="AU48" s="38"/>
      <c r="AV48" s="39"/>
      <c r="AW48" s="2"/>
      <c r="AX48" s="2">
        <f t="shared" si="1"/>
      </c>
      <c r="AY48" s="2"/>
      <c r="AZ48" s="2"/>
      <c r="BA48" s="2"/>
      <c r="BB48" s="2"/>
      <c r="BC48" s="2"/>
      <c r="BD48" s="2"/>
      <c r="BE48" s="2"/>
    </row>
    <row r="49" spans="1:57" s="18" customFormat="1" ht="18.75">
      <c r="A49" s="31" t="s">
        <v>95</v>
      </c>
      <c r="B49" s="32"/>
      <c r="C49" s="33">
        <f>SUM(E49:AN49)/7</f>
        <v>2</v>
      </c>
      <c r="D49" s="34"/>
      <c r="E49" s="35">
        <v>2</v>
      </c>
      <c r="F49" s="36"/>
      <c r="G49" s="34"/>
      <c r="H49" s="37">
        <v>1</v>
      </c>
      <c r="I49" s="38"/>
      <c r="J49" s="38">
        <v>1</v>
      </c>
      <c r="K49" s="39"/>
      <c r="L49" s="34"/>
      <c r="M49" s="37"/>
      <c r="N49" s="38"/>
      <c r="O49" s="38">
        <v>1</v>
      </c>
      <c r="P49" s="38"/>
      <c r="Q49" s="39">
        <v>1</v>
      </c>
      <c r="R49" s="34"/>
      <c r="S49" s="37"/>
      <c r="T49" s="38"/>
      <c r="U49" s="38"/>
      <c r="V49" s="38"/>
      <c r="W49" s="38"/>
      <c r="X49" s="38"/>
      <c r="Y49" s="38">
        <v>2</v>
      </c>
      <c r="Z49" s="39"/>
      <c r="AA49" s="34"/>
      <c r="AB49" s="37"/>
      <c r="AC49" s="38"/>
      <c r="AD49" s="39">
        <v>2</v>
      </c>
      <c r="AE49" s="34"/>
      <c r="AF49" s="37"/>
      <c r="AG49" s="38">
        <v>1</v>
      </c>
      <c r="AH49" s="38"/>
      <c r="AI49" s="38">
        <v>1</v>
      </c>
      <c r="AJ49" s="39"/>
      <c r="AK49" s="34"/>
      <c r="AL49" s="37">
        <v>1</v>
      </c>
      <c r="AM49" s="38"/>
      <c r="AN49" s="39">
        <v>1</v>
      </c>
      <c r="AO49" s="34"/>
      <c r="AP49" s="37"/>
      <c r="AQ49" s="38"/>
      <c r="AR49" s="38"/>
      <c r="AS49" s="38"/>
      <c r="AT49" s="38"/>
      <c r="AU49" s="38"/>
      <c r="AV49" s="39"/>
      <c r="AW49" s="2"/>
      <c r="AX49" s="2">
        <f t="shared" si="1"/>
      </c>
      <c r="AY49" s="2"/>
      <c r="AZ49" s="2"/>
      <c r="BA49" s="2"/>
      <c r="BB49" s="2"/>
      <c r="BC49" s="2"/>
      <c r="BD49" s="2"/>
      <c r="BE49" s="2"/>
    </row>
    <row r="50" spans="1:57" s="18" customFormat="1" ht="18.75">
      <c r="A50" s="31" t="s">
        <v>122</v>
      </c>
      <c r="B50" s="32"/>
      <c r="C50" s="33">
        <f>SUM(E50:AN50)/7</f>
        <v>42</v>
      </c>
      <c r="D50" s="34"/>
      <c r="E50" s="35">
        <v>29</v>
      </c>
      <c r="F50" s="36">
        <v>13</v>
      </c>
      <c r="G50" s="34"/>
      <c r="H50" s="37">
        <v>36</v>
      </c>
      <c r="I50" s="38"/>
      <c r="J50" s="38">
        <v>6</v>
      </c>
      <c r="K50" s="39"/>
      <c r="L50" s="34"/>
      <c r="M50" s="37"/>
      <c r="N50" s="38">
        <v>8</v>
      </c>
      <c r="O50" s="38">
        <v>14</v>
      </c>
      <c r="P50" s="38">
        <v>9</v>
      </c>
      <c r="Q50" s="39">
        <v>11</v>
      </c>
      <c r="R50" s="34"/>
      <c r="S50" s="37">
        <v>2</v>
      </c>
      <c r="T50" s="38"/>
      <c r="U50" s="38"/>
      <c r="V50" s="38">
        <v>5</v>
      </c>
      <c r="W50" s="38"/>
      <c r="X50" s="38"/>
      <c r="Y50" s="38">
        <v>35</v>
      </c>
      <c r="Z50" s="39"/>
      <c r="AA50" s="34"/>
      <c r="AB50" s="37"/>
      <c r="AC50" s="38">
        <v>36</v>
      </c>
      <c r="AD50" s="39">
        <v>6</v>
      </c>
      <c r="AE50" s="34"/>
      <c r="AF50" s="37"/>
      <c r="AG50" s="38">
        <v>5</v>
      </c>
      <c r="AH50" s="38">
        <v>20</v>
      </c>
      <c r="AI50" s="38">
        <v>10</v>
      </c>
      <c r="AJ50" s="39">
        <v>7</v>
      </c>
      <c r="AK50" s="34"/>
      <c r="AL50" s="37">
        <v>15</v>
      </c>
      <c r="AM50" s="38">
        <v>18</v>
      </c>
      <c r="AN50" s="39">
        <v>9</v>
      </c>
      <c r="AO50" s="34"/>
      <c r="AP50" s="37">
        <v>1</v>
      </c>
      <c r="AQ50" s="38"/>
      <c r="AR50" s="38">
        <v>1</v>
      </c>
      <c r="AS50" s="38">
        <v>2</v>
      </c>
      <c r="AT50" s="38">
        <v>2</v>
      </c>
      <c r="AU50" s="38">
        <v>4</v>
      </c>
      <c r="AV50" s="39">
        <v>8</v>
      </c>
      <c r="AW50" s="2"/>
      <c r="AX50" s="2">
        <f t="shared" si="1"/>
      </c>
      <c r="AY50" s="2"/>
      <c r="AZ50" s="2"/>
      <c r="BA50" s="2"/>
      <c r="BB50" s="2"/>
      <c r="BC50" s="2"/>
      <c r="BD50" s="2"/>
      <c r="BE50" s="2"/>
    </row>
    <row r="51" spans="1:57" s="18" customFormat="1" ht="18.75">
      <c r="A51" s="31" t="s">
        <v>129</v>
      </c>
      <c r="B51" s="32"/>
      <c r="C51" s="33">
        <f>SUM(E51:AN51)/7</f>
        <v>13</v>
      </c>
      <c r="D51" s="34"/>
      <c r="E51" s="35">
        <v>6</v>
      </c>
      <c r="F51" s="36">
        <v>7</v>
      </c>
      <c r="G51" s="34"/>
      <c r="H51" s="37">
        <v>12</v>
      </c>
      <c r="I51" s="38"/>
      <c r="J51" s="38">
        <v>1</v>
      </c>
      <c r="K51" s="39"/>
      <c r="L51" s="34"/>
      <c r="M51" s="37"/>
      <c r="N51" s="38">
        <v>2</v>
      </c>
      <c r="O51" s="38">
        <v>4</v>
      </c>
      <c r="P51" s="38">
        <v>6</v>
      </c>
      <c r="Q51" s="39">
        <v>1</v>
      </c>
      <c r="R51" s="34"/>
      <c r="S51" s="37"/>
      <c r="T51" s="38"/>
      <c r="U51" s="38"/>
      <c r="V51" s="38">
        <v>1</v>
      </c>
      <c r="W51" s="38"/>
      <c r="X51" s="38"/>
      <c r="Y51" s="38">
        <v>12</v>
      </c>
      <c r="Z51" s="39"/>
      <c r="AA51" s="34"/>
      <c r="AB51" s="37"/>
      <c r="AC51" s="38">
        <v>8</v>
      </c>
      <c r="AD51" s="39">
        <v>5</v>
      </c>
      <c r="AE51" s="34"/>
      <c r="AF51" s="37"/>
      <c r="AG51" s="38">
        <v>1</v>
      </c>
      <c r="AH51" s="38">
        <v>4</v>
      </c>
      <c r="AI51" s="38">
        <v>6</v>
      </c>
      <c r="AJ51" s="39">
        <v>2</v>
      </c>
      <c r="AK51" s="34"/>
      <c r="AL51" s="37">
        <v>8</v>
      </c>
      <c r="AM51" s="38">
        <v>2</v>
      </c>
      <c r="AN51" s="39">
        <v>3</v>
      </c>
      <c r="AO51" s="34"/>
      <c r="AP51" s="37"/>
      <c r="AQ51" s="38"/>
      <c r="AR51" s="38">
        <v>1</v>
      </c>
      <c r="AS51" s="38"/>
      <c r="AT51" s="38">
        <v>1</v>
      </c>
      <c r="AU51" s="38"/>
      <c r="AV51" s="39"/>
      <c r="AW51" s="2"/>
      <c r="AX51" s="2">
        <f t="shared" si="1"/>
      </c>
      <c r="AY51" s="2"/>
      <c r="AZ51" s="2"/>
      <c r="BA51" s="2"/>
      <c r="BB51" s="2"/>
      <c r="BC51" s="2"/>
      <c r="BD51" s="2"/>
      <c r="BE51" s="2"/>
    </row>
    <row r="52" spans="1:57" s="18" customFormat="1" ht="18.75">
      <c r="A52" s="31"/>
      <c r="B52" s="32"/>
      <c r="C52" s="54"/>
      <c r="D52" s="34"/>
      <c r="E52" s="35"/>
      <c r="F52" s="36"/>
      <c r="G52" s="34"/>
      <c r="H52" s="35"/>
      <c r="I52" s="34"/>
      <c r="J52" s="34"/>
      <c r="K52" s="36"/>
      <c r="L52" s="34"/>
      <c r="M52" s="35"/>
      <c r="N52" s="34"/>
      <c r="O52" s="34"/>
      <c r="P52" s="34"/>
      <c r="Q52" s="36"/>
      <c r="R52" s="34"/>
      <c r="S52" s="35"/>
      <c r="T52" s="34"/>
      <c r="U52" s="34"/>
      <c r="V52" s="34"/>
      <c r="W52" s="34"/>
      <c r="X52" s="34"/>
      <c r="Y52" s="34"/>
      <c r="Z52" s="36"/>
      <c r="AA52" s="34"/>
      <c r="AB52" s="35"/>
      <c r="AC52" s="34"/>
      <c r="AD52" s="36"/>
      <c r="AE52" s="34"/>
      <c r="AF52" s="35"/>
      <c r="AG52" s="34"/>
      <c r="AH52" s="34"/>
      <c r="AI52" s="34"/>
      <c r="AJ52" s="36"/>
      <c r="AK52" s="34"/>
      <c r="AL52" s="35"/>
      <c r="AM52" s="34"/>
      <c r="AN52" s="36"/>
      <c r="AO52" s="34"/>
      <c r="AP52" s="35"/>
      <c r="AQ52" s="34"/>
      <c r="AR52" s="34"/>
      <c r="AS52" s="34"/>
      <c r="AT52" s="34"/>
      <c r="AU52" s="34"/>
      <c r="AV52" s="36"/>
      <c r="AW52" s="2"/>
      <c r="AX52" s="2">
        <f t="shared" si="1"/>
      </c>
      <c r="AY52" s="2"/>
      <c r="AZ52" s="2"/>
      <c r="BA52" s="2"/>
      <c r="BB52" s="2"/>
      <c r="BC52" s="2"/>
      <c r="BD52" s="2"/>
      <c r="BE52" s="2"/>
    </row>
    <row r="53" spans="1:57" s="22" customFormat="1" ht="18.75">
      <c r="A53" s="43" t="s">
        <v>3</v>
      </c>
      <c r="B53" s="44"/>
      <c r="C53" s="33">
        <f>SUM(E53:AN53)/7</f>
        <v>58</v>
      </c>
      <c r="D53" s="45"/>
      <c r="E53" s="46">
        <f>SUM(E48:E51)</f>
        <v>38</v>
      </c>
      <c r="F53" s="47">
        <f>SUM(F49:F51)</f>
        <v>20</v>
      </c>
      <c r="G53" s="45"/>
      <c r="H53" s="46">
        <f>SUM(H48:H51)</f>
        <v>50</v>
      </c>
      <c r="I53" s="45">
        <f>SUM(I49:I51)</f>
        <v>0</v>
      </c>
      <c r="J53" s="45">
        <f>SUM(J49:J51)</f>
        <v>8</v>
      </c>
      <c r="K53" s="47">
        <f>SUM(K49:K51)</f>
        <v>0</v>
      </c>
      <c r="L53" s="45"/>
      <c r="M53" s="46">
        <f>SUM(M49:M51)</f>
        <v>0</v>
      </c>
      <c r="N53" s="45">
        <f>SUM(N48:N51)</f>
        <v>10</v>
      </c>
      <c r="O53" s="45">
        <f>SUM(O48:O51)</f>
        <v>20</v>
      </c>
      <c r="P53" s="45">
        <f>SUM(P48:P51)</f>
        <v>15</v>
      </c>
      <c r="Q53" s="47">
        <f>SUM(Q48:Q51)</f>
        <v>13</v>
      </c>
      <c r="R53" s="45"/>
      <c r="S53" s="46">
        <f>SUM(S49:S51)</f>
        <v>2</v>
      </c>
      <c r="T53" s="45">
        <f>SUM(T48:T51)</f>
        <v>0</v>
      </c>
      <c r="U53" s="45">
        <f>SUM(U48:U51)</f>
        <v>0</v>
      </c>
      <c r="V53" s="45">
        <f>SUM(V48:V51)</f>
        <v>6</v>
      </c>
      <c r="W53" s="45">
        <f>SUM(W48:W51)</f>
        <v>0</v>
      </c>
      <c r="X53" s="45">
        <f>SUM(X48:X51)</f>
        <v>0</v>
      </c>
      <c r="Y53" s="45">
        <f>SUM(Y48:Y51)</f>
        <v>50</v>
      </c>
      <c r="Z53" s="47">
        <f>SUM(Z48:Z51)</f>
        <v>0</v>
      </c>
      <c r="AA53" s="45"/>
      <c r="AB53" s="46">
        <f>SUM(AB48:AB51)</f>
        <v>0</v>
      </c>
      <c r="AC53" s="45">
        <f>SUM(AC48:AC51)</f>
        <v>45</v>
      </c>
      <c r="AD53" s="47">
        <f>SUM(AD48:AD51)</f>
        <v>13</v>
      </c>
      <c r="AE53" s="45"/>
      <c r="AF53" s="46">
        <f>SUM(AF48:AF51)</f>
        <v>0</v>
      </c>
      <c r="AG53" s="45">
        <f>SUM(AG48:AG51)</f>
        <v>7</v>
      </c>
      <c r="AH53" s="45">
        <f>SUM(AH48:AH51)</f>
        <v>24</v>
      </c>
      <c r="AI53" s="45">
        <f>SUM(AI48:AI51)</f>
        <v>17</v>
      </c>
      <c r="AJ53" s="47">
        <f>SUM(AJ48:AJ51)</f>
        <v>10</v>
      </c>
      <c r="AK53" s="45"/>
      <c r="AL53" s="46">
        <f>SUM(AL48:AL51)</f>
        <v>25</v>
      </c>
      <c r="AM53" s="45">
        <f>SUM(AM48:AM51)</f>
        <v>20</v>
      </c>
      <c r="AN53" s="47">
        <f>SUM(AN48:AN51)</f>
        <v>13</v>
      </c>
      <c r="AO53" s="45"/>
      <c r="AP53" s="46">
        <f>SUM(AP48:AP51)</f>
        <v>1</v>
      </c>
      <c r="AQ53" s="45">
        <f>SUM(AQ48:AQ51)</f>
        <v>0</v>
      </c>
      <c r="AR53" s="45">
        <f>SUM(AR48:AR51)</f>
        <v>2</v>
      </c>
      <c r="AS53" s="45">
        <f>SUM(AS48:AS51)</f>
        <v>2</v>
      </c>
      <c r="AT53" s="45">
        <f>SUM(AT48:AT51)</f>
        <v>3</v>
      </c>
      <c r="AU53" s="45">
        <f>SUM(AU48:AU51)</f>
        <v>4</v>
      </c>
      <c r="AV53" s="47">
        <f>SUM(AV48:AV51)</f>
        <v>8</v>
      </c>
      <c r="AW53" s="8"/>
      <c r="AX53" s="2">
        <f t="shared" si="1"/>
      </c>
      <c r="AY53" s="8"/>
      <c r="AZ53" s="8"/>
      <c r="BA53" s="8"/>
      <c r="BB53" s="8"/>
      <c r="BC53" s="8"/>
      <c r="BD53" s="8"/>
      <c r="BE53" s="8"/>
    </row>
    <row r="54" spans="1:57" s="22" customFormat="1" ht="18.75">
      <c r="A54" s="43" t="s">
        <v>108</v>
      </c>
      <c r="B54" s="44"/>
      <c r="C54" s="48">
        <f>C53/C133</f>
        <v>0.07142857142857142</v>
      </c>
      <c r="D54" s="45"/>
      <c r="E54" s="49">
        <f>E53/$C53</f>
        <v>0.6551724137931034</v>
      </c>
      <c r="F54" s="50">
        <f>F53/$C53</f>
        <v>0.3448275862068966</v>
      </c>
      <c r="G54" s="51"/>
      <c r="H54" s="49">
        <f>H53/$C53</f>
        <v>0.8620689655172413</v>
      </c>
      <c r="I54" s="51">
        <f>I53/$C53</f>
        <v>0</v>
      </c>
      <c r="J54" s="51">
        <f>J53/$C53</f>
        <v>0.13793103448275862</v>
      </c>
      <c r="K54" s="50">
        <f>K53/$C53</f>
        <v>0</v>
      </c>
      <c r="L54" s="51"/>
      <c r="M54" s="49">
        <f>M53/$C53</f>
        <v>0</v>
      </c>
      <c r="N54" s="51">
        <f>N53/$C53</f>
        <v>0.1724137931034483</v>
      </c>
      <c r="O54" s="51">
        <f>O53/$C53</f>
        <v>0.3448275862068966</v>
      </c>
      <c r="P54" s="51">
        <f>P53/$C53</f>
        <v>0.25862068965517243</v>
      </c>
      <c r="Q54" s="50">
        <f>Q53/$C53</f>
        <v>0.22413793103448276</v>
      </c>
      <c r="R54" s="51"/>
      <c r="S54" s="49">
        <f>S53/$C53</f>
        <v>0.034482758620689655</v>
      </c>
      <c r="T54" s="51">
        <f aca="true" t="shared" si="10" ref="T54:Y54">T53/$C53</f>
        <v>0</v>
      </c>
      <c r="U54" s="51">
        <f t="shared" si="10"/>
        <v>0</v>
      </c>
      <c r="V54" s="51">
        <f t="shared" si="10"/>
        <v>0.10344827586206896</v>
      </c>
      <c r="W54" s="51">
        <f t="shared" si="10"/>
        <v>0</v>
      </c>
      <c r="X54" s="51">
        <f t="shared" si="10"/>
        <v>0</v>
      </c>
      <c r="Y54" s="51">
        <f t="shared" si="10"/>
        <v>0.8620689655172413</v>
      </c>
      <c r="Z54" s="50">
        <f>Z53/$C53</f>
        <v>0</v>
      </c>
      <c r="AA54" s="51"/>
      <c r="AB54" s="49">
        <f aca="true" t="shared" si="11" ref="AB54:AV54">AB53/$C53</f>
        <v>0</v>
      </c>
      <c r="AC54" s="51">
        <f t="shared" si="11"/>
        <v>0.7758620689655172</v>
      </c>
      <c r="AD54" s="50">
        <f t="shared" si="11"/>
        <v>0.22413793103448276</v>
      </c>
      <c r="AE54" s="51"/>
      <c r="AF54" s="49">
        <f t="shared" si="11"/>
        <v>0</v>
      </c>
      <c r="AG54" s="51">
        <f t="shared" si="11"/>
        <v>0.1206896551724138</v>
      </c>
      <c r="AH54" s="51">
        <f t="shared" si="11"/>
        <v>0.41379310344827586</v>
      </c>
      <c r="AI54" s="51">
        <f t="shared" si="11"/>
        <v>0.29310344827586204</v>
      </c>
      <c r="AJ54" s="50">
        <f t="shared" si="11"/>
        <v>0.1724137931034483</v>
      </c>
      <c r="AK54" s="51"/>
      <c r="AL54" s="49">
        <f t="shared" si="11"/>
        <v>0.43103448275862066</v>
      </c>
      <c r="AM54" s="51">
        <f t="shared" si="11"/>
        <v>0.3448275862068966</v>
      </c>
      <c r="AN54" s="50">
        <f t="shared" si="11"/>
        <v>0.22413793103448276</v>
      </c>
      <c r="AO54" s="51"/>
      <c r="AP54" s="49">
        <f t="shared" si="11"/>
        <v>0.017241379310344827</v>
      </c>
      <c r="AQ54" s="51">
        <f t="shared" si="11"/>
        <v>0</v>
      </c>
      <c r="AR54" s="51">
        <f t="shared" si="11"/>
        <v>0.034482758620689655</v>
      </c>
      <c r="AS54" s="51">
        <f t="shared" si="11"/>
        <v>0.034482758620689655</v>
      </c>
      <c r="AT54" s="51">
        <f t="shared" si="11"/>
        <v>0.05172413793103448</v>
      </c>
      <c r="AU54" s="51">
        <f t="shared" si="11"/>
        <v>0.06896551724137931</v>
      </c>
      <c r="AV54" s="50">
        <f t="shared" si="11"/>
        <v>0.13793103448275862</v>
      </c>
      <c r="AW54" s="8"/>
      <c r="AX54" s="2"/>
      <c r="AY54" s="8"/>
      <c r="AZ54" s="8"/>
      <c r="BA54" s="8"/>
      <c r="BB54" s="8"/>
      <c r="BC54" s="8"/>
      <c r="BD54" s="8"/>
      <c r="BE54" s="8"/>
    </row>
    <row r="55" spans="1:57" s="18" customFormat="1" ht="18.75">
      <c r="A55" s="52"/>
      <c r="B55" s="53"/>
      <c r="C55" s="54"/>
      <c r="D55" s="34"/>
      <c r="E55" s="35"/>
      <c r="F55" s="36"/>
      <c r="G55" s="34"/>
      <c r="H55" s="35"/>
      <c r="I55" s="34"/>
      <c r="J55" s="34"/>
      <c r="K55" s="36"/>
      <c r="L55" s="34"/>
      <c r="M55" s="35"/>
      <c r="N55" s="34"/>
      <c r="O55" s="34"/>
      <c r="P55" s="34"/>
      <c r="Q55" s="36"/>
      <c r="R55" s="34"/>
      <c r="S55" s="35"/>
      <c r="T55" s="34"/>
      <c r="U55" s="34"/>
      <c r="V55" s="34"/>
      <c r="W55" s="34"/>
      <c r="X55" s="34"/>
      <c r="Y55" s="34"/>
      <c r="Z55" s="36"/>
      <c r="AA55" s="34"/>
      <c r="AB55" s="35"/>
      <c r="AC55" s="34"/>
      <c r="AD55" s="36"/>
      <c r="AE55" s="34"/>
      <c r="AF55" s="35"/>
      <c r="AG55" s="34"/>
      <c r="AH55" s="34"/>
      <c r="AI55" s="34"/>
      <c r="AJ55" s="36"/>
      <c r="AK55" s="34"/>
      <c r="AL55" s="35"/>
      <c r="AM55" s="34"/>
      <c r="AN55" s="36"/>
      <c r="AO55" s="34"/>
      <c r="AP55" s="35"/>
      <c r="AQ55" s="34"/>
      <c r="AR55" s="34"/>
      <c r="AS55" s="34"/>
      <c r="AT55" s="34"/>
      <c r="AU55" s="34"/>
      <c r="AV55" s="36"/>
      <c r="AW55" s="2"/>
      <c r="AX55" s="2">
        <f t="shared" si="1"/>
      </c>
      <c r="AY55" s="2"/>
      <c r="AZ55" s="2"/>
      <c r="BA55" s="2"/>
      <c r="BB55" s="2"/>
      <c r="BC55" s="2"/>
      <c r="BD55" s="2"/>
      <c r="BE55" s="2"/>
    </row>
    <row r="56" spans="1:57" s="18" customFormat="1" ht="18.75">
      <c r="A56" s="17" t="s">
        <v>6</v>
      </c>
      <c r="B56" s="61"/>
      <c r="C56" s="54"/>
      <c r="D56" s="34"/>
      <c r="E56" s="35"/>
      <c r="F56" s="36"/>
      <c r="G56" s="34"/>
      <c r="H56" s="35"/>
      <c r="I56" s="34"/>
      <c r="J56" s="34"/>
      <c r="K56" s="36"/>
      <c r="L56" s="34"/>
      <c r="M56" s="35"/>
      <c r="N56" s="34"/>
      <c r="O56" s="34"/>
      <c r="P56" s="34"/>
      <c r="Q56" s="36"/>
      <c r="R56" s="34"/>
      <c r="S56" s="35"/>
      <c r="T56" s="34"/>
      <c r="U56" s="34"/>
      <c r="V56" s="34"/>
      <c r="W56" s="34"/>
      <c r="X56" s="34"/>
      <c r="Y56" s="34"/>
      <c r="Z56" s="36"/>
      <c r="AA56" s="34"/>
      <c r="AB56" s="35"/>
      <c r="AC56" s="34"/>
      <c r="AD56" s="36"/>
      <c r="AE56" s="34"/>
      <c r="AF56" s="35"/>
      <c r="AG56" s="34"/>
      <c r="AH56" s="34"/>
      <c r="AI56" s="34"/>
      <c r="AJ56" s="36"/>
      <c r="AK56" s="34"/>
      <c r="AL56" s="35"/>
      <c r="AM56" s="34"/>
      <c r="AN56" s="36"/>
      <c r="AO56" s="34"/>
      <c r="AP56" s="35"/>
      <c r="AQ56" s="34"/>
      <c r="AR56" s="34"/>
      <c r="AS56" s="34"/>
      <c r="AT56" s="34"/>
      <c r="AU56" s="34"/>
      <c r="AV56" s="36"/>
      <c r="AW56" s="2"/>
      <c r="AX56" s="2">
        <f t="shared" si="1"/>
      </c>
      <c r="AY56" s="2"/>
      <c r="AZ56" s="2"/>
      <c r="BA56" s="2"/>
      <c r="BB56" s="2"/>
      <c r="BC56" s="2"/>
      <c r="BD56" s="2"/>
      <c r="BE56" s="2"/>
    </row>
    <row r="57" spans="1:57" s="18" customFormat="1" ht="18.75">
      <c r="A57" s="31" t="s">
        <v>56</v>
      </c>
      <c r="B57" s="32"/>
      <c r="C57" s="33">
        <f aca="true" t="shared" si="12" ref="C57:C65">SUM(E57:AN57)/7</f>
        <v>7</v>
      </c>
      <c r="D57" s="34"/>
      <c r="E57" s="35"/>
      <c r="F57" s="36">
        <v>7</v>
      </c>
      <c r="G57" s="34"/>
      <c r="H57" s="37">
        <v>7</v>
      </c>
      <c r="I57" s="38"/>
      <c r="J57" s="38"/>
      <c r="K57" s="39"/>
      <c r="L57" s="34"/>
      <c r="M57" s="37"/>
      <c r="N57" s="38">
        <v>1</v>
      </c>
      <c r="O57" s="38"/>
      <c r="P57" s="38">
        <v>2</v>
      </c>
      <c r="Q57" s="39">
        <v>4</v>
      </c>
      <c r="R57" s="34"/>
      <c r="S57" s="37"/>
      <c r="T57" s="38"/>
      <c r="U57" s="38">
        <v>1</v>
      </c>
      <c r="V57" s="38"/>
      <c r="W57" s="38"/>
      <c r="X57" s="38"/>
      <c r="Y57" s="38">
        <v>5</v>
      </c>
      <c r="Z57" s="39">
        <v>1</v>
      </c>
      <c r="AA57" s="34"/>
      <c r="AB57" s="37"/>
      <c r="AC57" s="38">
        <v>6</v>
      </c>
      <c r="AD57" s="39">
        <v>1</v>
      </c>
      <c r="AE57" s="34"/>
      <c r="AF57" s="37"/>
      <c r="AG57" s="38"/>
      <c r="AH57" s="38">
        <v>1</v>
      </c>
      <c r="AI57" s="38">
        <v>1</v>
      </c>
      <c r="AJ57" s="39">
        <v>5</v>
      </c>
      <c r="AK57" s="34"/>
      <c r="AL57" s="37">
        <v>6</v>
      </c>
      <c r="AM57" s="38">
        <v>1</v>
      </c>
      <c r="AN57" s="39"/>
      <c r="AO57" s="34"/>
      <c r="AP57" s="37"/>
      <c r="AQ57" s="38"/>
      <c r="AR57" s="38"/>
      <c r="AS57" s="38"/>
      <c r="AT57" s="38"/>
      <c r="AU57" s="38"/>
      <c r="AV57" s="39">
        <v>1</v>
      </c>
      <c r="AW57" s="2"/>
      <c r="AX57" s="2">
        <f t="shared" si="1"/>
      </c>
      <c r="AY57" s="2"/>
      <c r="AZ57" s="2"/>
      <c r="BA57" s="2"/>
      <c r="BB57" s="2"/>
      <c r="BC57" s="2"/>
      <c r="BD57" s="2"/>
      <c r="BE57" s="2"/>
    </row>
    <row r="58" spans="1:57" s="18" customFormat="1" ht="18.75">
      <c r="A58" s="31" t="s">
        <v>57</v>
      </c>
      <c r="B58" s="32"/>
      <c r="C58" s="33">
        <f t="shared" si="12"/>
        <v>9</v>
      </c>
      <c r="D58" s="34"/>
      <c r="E58" s="35">
        <v>3</v>
      </c>
      <c r="F58" s="36">
        <v>6</v>
      </c>
      <c r="G58" s="34"/>
      <c r="H58" s="37">
        <v>9</v>
      </c>
      <c r="I58" s="38"/>
      <c r="J58" s="38"/>
      <c r="K58" s="39"/>
      <c r="L58" s="34"/>
      <c r="M58" s="37"/>
      <c r="N58" s="38">
        <v>2</v>
      </c>
      <c r="O58" s="38">
        <v>3</v>
      </c>
      <c r="P58" s="38">
        <v>3</v>
      </c>
      <c r="Q58" s="39">
        <v>1</v>
      </c>
      <c r="R58" s="34"/>
      <c r="S58" s="37"/>
      <c r="T58" s="38"/>
      <c r="U58" s="38"/>
      <c r="V58" s="38"/>
      <c r="W58" s="38">
        <v>1</v>
      </c>
      <c r="X58" s="38"/>
      <c r="Y58" s="38">
        <v>4</v>
      </c>
      <c r="Z58" s="39">
        <v>4</v>
      </c>
      <c r="AA58" s="34"/>
      <c r="AB58" s="37"/>
      <c r="AC58" s="38">
        <v>8</v>
      </c>
      <c r="AD58" s="39">
        <v>1</v>
      </c>
      <c r="AE58" s="34"/>
      <c r="AF58" s="37"/>
      <c r="AG58" s="38"/>
      <c r="AH58" s="38">
        <v>2</v>
      </c>
      <c r="AI58" s="38">
        <v>4</v>
      </c>
      <c r="AJ58" s="39">
        <v>3</v>
      </c>
      <c r="AK58" s="34"/>
      <c r="AL58" s="37">
        <v>7</v>
      </c>
      <c r="AM58" s="38">
        <v>1</v>
      </c>
      <c r="AN58" s="39">
        <v>1</v>
      </c>
      <c r="AO58" s="34"/>
      <c r="AP58" s="37"/>
      <c r="AQ58" s="38"/>
      <c r="AR58" s="38"/>
      <c r="AS58" s="38"/>
      <c r="AT58" s="38"/>
      <c r="AU58" s="38">
        <v>1</v>
      </c>
      <c r="AV58" s="39"/>
      <c r="AW58" s="2"/>
      <c r="AX58" s="2">
        <f t="shared" si="1"/>
      </c>
      <c r="AY58" s="2"/>
      <c r="AZ58" s="2"/>
      <c r="BA58" s="2"/>
      <c r="BB58" s="2"/>
      <c r="BC58" s="2"/>
      <c r="BD58" s="2"/>
      <c r="BE58" s="2"/>
    </row>
    <row r="59" spans="1:57" s="18" customFormat="1" ht="18.75">
      <c r="A59" s="31" t="s">
        <v>102</v>
      </c>
      <c r="B59" s="32"/>
      <c r="C59" s="33">
        <f t="shared" si="12"/>
        <v>3</v>
      </c>
      <c r="D59" s="34"/>
      <c r="E59" s="35"/>
      <c r="F59" s="36">
        <v>3</v>
      </c>
      <c r="G59" s="34"/>
      <c r="H59" s="37">
        <v>3</v>
      </c>
      <c r="I59" s="38"/>
      <c r="J59" s="38"/>
      <c r="K59" s="39"/>
      <c r="L59" s="34"/>
      <c r="M59" s="37"/>
      <c r="N59" s="38"/>
      <c r="O59" s="38">
        <v>1</v>
      </c>
      <c r="P59" s="38">
        <v>2</v>
      </c>
      <c r="Q59" s="39"/>
      <c r="R59" s="34"/>
      <c r="S59" s="37"/>
      <c r="T59" s="38"/>
      <c r="U59" s="38">
        <v>2</v>
      </c>
      <c r="V59" s="38"/>
      <c r="W59" s="38"/>
      <c r="X59" s="38"/>
      <c r="Y59" s="38">
        <v>1</v>
      </c>
      <c r="Z59" s="39"/>
      <c r="AA59" s="34"/>
      <c r="AB59" s="37"/>
      <c r="AC59" s="38"/>
      <c r="AD59" s="39">
        <v>3</v>
      </c>
      <c r="AE59" s="34"/>
      <c r="AF59" s="37"/>
      <c r="AG59" s="38"/>
      <c r="AH59" s="38"/>
      <c r="AI59" s="38">
        <v>1</v>
      </c>
      <c r="AJ59" s="39">
        <v>2</v>
      </c>
      <c r="AK59" s="34"/>
      <c r="AL59" s="37"/>
      <c r="AM59" s="38"/>
      <c r="AN59" s="39">
        <v>3</v>
      </c>
      <c r="AO59" s="34"/>
      <c r="AP59" s="37"/>
      <c r="AQ59" s="38"/>
      <c r="AR59" s="38"/>
      <c r="AS59" s="38"/>
      <c r="AT59" s="38"/>
      <c r="AU59" s="38"/>
      <c r="AV59" s="39"/>
      <c r="AW59" s="2"/>
      <c r="AX59" s="2">
        <f t="shared" si="1"/>
      </c>
      <c r="AY59" s="2"/>
      <c r="AZ59" s="2"/>
      <c r="BA59" s="2"/>
      <c r="BB59" s="2"/>
      <c r="BC59" s="2"/>
      <c r="BD59" s="2"/>
      <c r="BE59" s="2"/>
    </row>
    <row r="60" spans="1:57" s="18" customFormat="1" ht="18.75">
      <c r="A60" s="31" t="s">
        <v>125</v>
      </c>
      <c r="B60" s="32"/>
      <c r="C60" s="33">
        <f t="shared" si="12"/>
        <v>11</v>
      </c>
      <c r="D60" s="34"/>
      <c r="E60" s="35">
        <v>5</v>
      </c>
      <c r="F60" s="36">
        <v>6</v>
      </c>
      <c r="G60" s="34"/>
      <c r="H60" s="37">
        <v>8</v>
      </c>
      <c r="I60" s="38"/>
      <c r="J60" s="38">
        <v>3</v>
      </c>
      <c r="K60" s="39"/>
      <c r="L60" s="34"/>
      <c r="M60" s="37"/>
      <c r="N60" s="38">
        <v>4</v>
      </c>
      <c r="O60" s="38">
        <v>3</v>
      </c>
      <c r="P60" s="38">
        <v>2</v>
      </c>
      <c r="Q60" s="39">
        <v>2</v>
      </c>
      <c r="R60" s="34"/>
      <c r="S60" s="37">
        <v>2</v>
      </c>
      <c r="T60" s="38"/>
      <c r="U60" s="38"/>
      <c r="V60" s="38"/>
      <c r="W60" s="38"/>
      <c r="X60" s="38"/>
      <c r="Y60" s="38">
        <v>6</v>
      </c>
      <c r="Z60" s="39">
        <v>3</v>
      </c>
      <c r="AA60" s="34"/>
      <c r="AB60" s="37"/>
      <c r="AC60" s="38">
        <v>10</v>
      </c>
      <c r="AD60" s="39">
        <v>1</v>
      </c>
      <c r="AE60" s="34"/>
      <c r="AF60" s="37"/>
      <c r="AG60" s="38">
        <v>3</v>
      </c>
      <c r="AH60" s="38">
        <v>3</v>
      </c>
      <c r="AI60" s="38">
        <v>3</v>
      </c>
      <c r="AJ60" s="39">
        <v>2</v>
      </c>
      <c r="AK60" s="34"/>
      <c r="AL60" s="37">
        <v>5</v>
      </c>
      <c r="AM60" s="38">
        <v>3</v>
      </c>
      <c r="AN60" s="39">
        <v>3</v>
      </c>
      <c r="AO60" s="34"/>
      <c r="AP60" s="37"/>
      <c r="AQ60" s="38"/>
      <c r="AR60" s="38">
        <v>1</v>
      </c>
      <c r="AS60" s="38"/>
      <c r="AT60" s="38"/>
      <c r="AU60" s="38"/>
      <c r="AV60" s="39">
        <v>2</v>
      </c>
      <c r="AW60" s="2"/>
      <c r="AX60" s="2">
        <f t="shared" si="1"/>
      </c>
      <c r="AY60" s="2"/>
      <c r="AZ60" s="2"/>
      <c r="BA60" s="2"/>
      <c r="BB60" s="2"/>
      <c r="BC60" s="2"/>
      <c r="BD60" s="2"/>
      <c r="BE60" s="2"/>
    </row>
    <row r="61" spans="1:57" s="18" customFormat="1" ht="18.75">
      <c r="A61" s="31" t="s">
        <v>96</v>
      </c>
      <c r="B61" s="32"/>
      <c r="C61" s="33">
        <f t="shared" si="12"/>
        <v>2</v>
      </c>
      <c r="D61" s="34"/>
      <c r="E61" s="35"/>
      <c r="F61" s="36">
        <v>2</v>
      </c>
      <c r="G61" s="34"/>
      <c r="H61" s="37">
        <v>2</v>
      </c>
      <c r="I61" s="38"/>
      <c r="J61" s="38"/>
      <c r="K61" s="39"/>
      <c r="L61" s="34"/>
      <c r="M61" s="37"/>
      <c r="N61" s="38"/>
      <c r="O61" s="38">
        <v>1</v>
      </c>
      <c r="P61" s="38">
        <v>1</v>
      </c>
      <c r="Q61" s="39"/>
      <c r="R61" s="34"/>
      <c r="S61" s="37"/>
      <c r="T61" s="38"/>
      <c r="U61" s="38"/>
      <c r="V61" s="38"/>
      <c r="W61" s="38"/>
      <c r="X61" s="38"/>
      <c r="Y61" s="38">
        <v>2</v>
      </c>
      <c r="Z61" s="39"/>
      <c r="AA61" s="34"/>
      <c r="AB61" s="37"/>
      <c r="AC61" s="38">
        <v>2</v>
      </c>
      <c r="AD61" s="39"/>
      <c r="AE61" s="34"/>
      <c r="AF61" s="37"/>
      <c r="AG61" s="38"/>
      <c r="AH61" s="38"/>
      <c r="AI61" s="38">
        <v>2</v>
      </c>
      <c r="AJ61" s="39"/>
      <c r="AK61" s="34"/>
      <c r="AL61" s="37">
        <v>1</v>
      </c>
      <c r="AM61" s="38">
        <v>1</v>
      </c>
      <c r="AN61" s="39"/>
      <c r="AO61" s="34"/>
      <c r="AP61" s="37">
        <v>1</v>
      </c>
      <c r="AQ61" s="38"/>
      <c r="AR61" s="38"/>
      <c r="AS61" s="38"/>
      <c r="AT61" s="38"/>
      <c r="AU61" s="38"/>
      <c r="AV61" s="39"/>
      <c r="AW61" s="2"/>
      <c r="AX61" s="2">
        <f t="shared" si="1"/>
      </c>
      <c r="AY61" s="2"/>
      <c r="AZ61" s="2"/>
      <c r="BA61" s="2"/>
      <c r="BB61" s="2"/>
      <c r="BC61" s="2"/>
      <c r="BD61" s="2"/>
      <c r="BE61" s="2"/>
    </row>
    <row r="62" spans="1:57" s="18" customFormat="1" ht="18.75">
      <c r="A62" s="31" t="s">
        <v>58</v>
      </c>
      <c r="B62" s="32"/>
      <c r="C62" s="33">
        <f t="shared" si="12"/>
        <v>9</v>
      </c>
      <c r="D62" s="34"/>
      <c r="E62" s="35"/>
      <c r="F62" s="36">
        <v>9</v>
      </c>
      <c r="G62" s="34"/>
      <c r="H62" s="37">
        <v>9</v>
      </c>
      <c r="I62" s="38"/>
      <c r="J62" s="38"/>
      <c r="K62" s="39"/>
      <c r="L62" s="34"/>
      <c r="M62" s="37"/>
      <c r="N62" s="38"/>
      <c r="O62" s="38">
        <v>5</v>
      </c>
      <c r="P62" s="38">
        <v>2</v>
      </c>
      <c r="Q62" s="39">
        <v>2</v>
      </c>
      <c r="R62" s="34"/>
      <c r="S62" s="37"/>
      <c r="T62" s="38"/>
      <c r="U62" s="38">
        <v>1</v>
      </c>
      <c r="V62" s="38"/>
      <c r="W62" s="38"/>
      <c r="X62" s="38"/>
      <c r="Y62" s="38">
        <v>6</v>
      </c>
      <c r="Z62" s="39">
        <v>2</v>
      </c>
      <c r="AA62" s="34"/>
      <c r="AB62" s="37"/>
      <c r="AC62" s="38">
        <v>8</v>
      </c>
      <c r="AD62" s="39">
        <v>1</v>
      </c>
      <c r="AE62" s="34"/>
      <c r="AF62" s="37"/>
      <c r="AG62" s="38"/>
      <c r="AH62" s="38"/>
      <c r="AI62" s="38">
        <v>4</v>
      </c>
      <c r="AJ62" s="39">
        <v>5</v>
      </c>
      <c r="AK62" s="34"/>
      <c r="AL62" s="37">
        <v>9</v>
      </c>
      <c r="AM62" s="38"/>
      <c r="AN62" s="39"/>
      <c r="AO62" s="34"/>
      <c r="AP62" s="37"/>
      <c r="AQ62" s="38"/>
      <c r="AR62" s="38"/>
      <c r="AS62" s="38"/>
      <c r="AT62" s="38"/>
      <c r="AU62" s="38"/>
      <c r="AV62" s="39"/>
      <c r="AW62" s="2"/>
      <c r="AX62" s="2">
        <f t="shared" si="1"/>
      </c>
      <c r="AY62" s="2"/>
      <c r="AZ62" s="2"/>
      <c r="BA62" s="2"/>
      <c r="BB62" s="2"/>
      <c r="BC62" s="2"/>
      <c r="BD62" s="2"/>
      <c r="BE62" s="2"/>
    </row>
    <row r="63" spans="1:57" s="18" customFormat="1" ht="18.75">
      <c r="A63" s="31" t="s">
        <v>110</v>
      </c>
      <c r="B63" s="32"/>
      <c r="C63" s="33">
        <f t="shared" si="12"/>
        <v>8</v>
      </c>
      <c r="D63" s="34"/>
      <c r="E63" s="35">
        <v>2</v>
      </c>
      <c r="F63" s="36">
        <v>6</v>
      </c>
      <c r="G63" s="34"/>
      <c r="H63" s="37">
        <v>6</v>
      </c>
      <c r="I63" s="38"/>
      <c r="J63" s="38">
        <v>2</v>
      </c>
      <c r="K63" s="39"/>
      <c r="L63" s="34"/>
      <c r="M63" s="37"/>
      <c r="N63" s="38">
        <v>2</v>
      </c>
      <c r="O63" s="38"/>
      <c r="P63" s="38">
        <v>5</v>
      </c>
      <c r="Q63" s="39">
        <v>1</v>
      </c>
      <c r="R63" s="34"/>
      <c r="S63" s="37">
        <v>1</v>
      </c>
      <c r="T63" s="38"/>
      <c r="U63" s="38"/>
      <c r="V63" s="38"/>
      <c r="W63" s="38"/>
      <c r="X63" s="38"/>
      <c r="Y63" s="38">
        <v>7</v>
      </c>
      <c r="Z63" s="39"/>
      <c r="AA63" s="34"/>
      <c r="AB63" s="37"/>
      <c r="AC63" s="38">
        <v>7</v>
      </c>
      <c r="AD63" s="39">
        <v>1</v>
      </c>
      <c r="AE63" s="34"/>
      <c r="AF63" s="37">
        <v>1</v>
      </c>
      <c r="AG63" s="38">
        <v>1</v>
      </c>
      <c r="AH63" s="38">
        <v>3</v>
      </c>
      <c r="AI63" s="38">
        <v>1</v>
      </c>
      <c r="AJ63" s="39">
        <v>2</v>
      </c>
      <c r="AK63" s="34"/>
      <c r="AL63" s="37">
        <v>4</v>
      </c>
      <c r="AM63" s="38">
        <v>2</v>
      </c>
      <c r="AN63" s="39">
        <v>2</v>
      </c>
      <c r="AO63" s="34"/>
      <c r="AP63" s="37"/>
      <c r="AQ63" s="38"/>
      <c r="AR63" s="38"/>
      <c r="AS63" s="38"/>
      <c r="AT63" s="38">
        <v>1</v>
      </c>
      <c r="AU63" s="38"/>
      <c r="AV63" s="39">
        <v>1</v>
      </c>
      <c r="AW63" s="2"/>
      <c r="AX63" s="2">
        <f t="shared" si="1"/>
      </c>
      <c r="AY63" s="2"/>
      <c r="AZ63" s="2"/>
      <c r="BA63" s="2"/>
      <c r="BB63" s="2"/>
      <c r="BC63" s="2"/>
      <c r="BD63" s="2"/>
      <c r="BE63" s="2"/>
    </row>
    <row r="64" spans="1:57" s="18" customFormat="1" ht="18.75">
      <c r="A64" s="31" t="s">
        <v>111</v>
      </c>
      <c r="B64" s="32"/>
      <c r="C64" s="33">
        <f t="shared" si="12"/>
        <v>7</v>
      </c>
      <c r="D64" s="34"/>
      <c r="E64" s="35">
        <v>1</v>
      </c>
      <c r="F64" s="36">
        <v>6</v>
      </c>
      <c r="G64" s="34"/>
      <c r="H64" s="37">
        <v>7</v>
      </c>
      <c r="I64" s="38"/>
      <c r="J64" s="38"/>
      <c r="K64" s="39"/>
      <c r="L64" s="34"/>
      <c r="M64" s="37"/>
      <c r="N64" s="38">
        <v>1</v>
      </c>
      <c r="O64" s="38">
        <v>1</v>
      </c>
      <c r="P64" s="38"/>
      <c r="Q64" s="39">
        <v>5</v>
      </c>
      <c r="R64" s="34"/>
      <c r="S64" s="37">
        <v>1</v>
      </c>
      <c r="T64" s="38"/>
      <c r="U64" s="38"/>
      <c r="V64" s="38">
        <v>1</v>
      </c>
      <c r="W64" s="38"/>
      <c r="X64" s="38"/>
      <c r="Y64" s="38">
        <v>2</v>
      </c>
      <c r="Z64" s="39">
        <v>3</v>
      </c>
      <c r="AA64" s="34"/>
      <c r="AB64" s="37"/>
      <c r="AC64" s="38">
        <v>5</v>
      </c>
      <c r="AD64" s="39">
        <v>2</v>
      </c>
      <c r="AE64" s="34"/>
      <c r="AF64" s="37"/>
      <c r="AG64" s="38">
        <v>1</v>
      </c>
      <c r="AH64" s="38">
        <v>1</v>
      </c>
      <c r="AI64" s="38">
        <v>1</v>
      </c>
      <c r="AJ64" s="39">
        <v>4</v>
      </c>
      <c r="AK64" s="34"/>
      <c r="AL64" s="37">
        <v>5</v>
      </c>
      <c r="AM64" s="38"/>
      <c r="AN64" s="39">
        <v>2</v>
      </c>
      <c r="AO64" s="34"/>
      <c r="AP64" s="37"/>
      <c r="AQ64" s="38"/>
      <c r="AR64" s="38"/>
      <c r="AS64" s="38"/>
      <c r="AT64" s="38"/>
      <c r="AU64" s="38"/>
      <c r="AV64" s="39"/>
      <c r="AW64" s="2"/>
      <c r="AX64" s="2">
        <f t="shared" si="1"/>
      </c>
      <c r="AY64" s="2"/>
      <c r="AZ64" s="2"/>
      <c r="BA64" s="2"/>
      <c r="BB64" s="2"/>
      <c r="BC64" s="2"/>
      <c r="BD64" s="2"/>
      <c r="BE64" s="2"/>
    </row>
    <row r="65" spans="1:57" s="18" customFormat="1" ht="18.75">
      <c r="A65" s="31" t="s">
        <v>128</v>
      </c>
      <c r="B65" s="32"/>
      <c r="C65" s="33">
        <f t="shared" si="12"/>
        <v>1</v>
      </c>
      <c r="D65" s="34"/>
      <c r="E65" s="35"/>
      <c r="F65" s="36">
        <v>1</v>
      </c>
      <c r="G65" s="34"/>
      <c r="H65" s="37">
        <v>1</v>
      </c>
      <c r="I65" s="38"/>
      <c r="J65" s="38"/>
      <c r="K65" s="39"/>
      <c r="L65" s="34"/>
      <c r="M65" s="37"/>
      <c r="N65" s="38"/>
      <c r="O65" s="38"/>
      <c r="P65" s="38">
        <v>1</v>
      </c>
      <c r="Q65" s="39"/>
      <c r="R65" s="34"/>
      <c r="S65" s="37"/>
      <c r="T65" s="38"/>
      <c r="U65" s="38"/>
      <c r="V65" s="38"/>
      <c r="W65" s="38"/>
      <c r="X65" s="38"/>
      <c r="Y65" s="38">
        <v>1</v>
      </c>
      <c r="Z65" s="39"/>
      <c r="AA65" s="34"/>
      <c r="AB65" s="37"/>
      <c r="AC65" s="38"/>
      <c r="AD65" s="39">
        <v>1</v>
      </c>
      <c r="AE65" s="34"/>
      <c r="AF65" s="37"/>
      <c r="AG65" s="38"/>
      <c r="AH65" s="38"/>
      <c r="AI65" s="38"/>
      <c r="AJ65" s="39">
        <v>1</v>
      </c>
      <c r="AK65" s="34"/>
      <c r="AL65" s="37">
        <v>1</v>
      </c>
      <c r="AM65" s="38"/>
      <c r="AN65" s="39"/>
      <c r="AO65" s="34"/>
      <c r="AP65" s="37"/>
      <c r="AQ65" s="38"/>
      <c r="AR65" s="38"/>
      <c r="AS65" s="38"/>
      <c r="AT65" s="38"/>
      <c r="AU65" s="38"/>
      <c r="AV65" s="39"/>
      <c r="AW65" s="2"/>
      <c r="AX65" s="2">
        <f t="shared" si="1"/>
      </c>
      <c r="AY65" s="2"/>
      <c r="AZ65" s="2"/>
      <c r="BA65" s="2"/>
      <c r="BB65" s="2"/>
      <c r="BC65" s="2"/>
      <c r="BD65" s="2"/>
      <c r="BE65" s="2"/>
    </row>
    <row r="66" spans="1:57" s="18" customFormat="1" ht="18.75">
      <c r="A66" s="31"/>
      <c r="B66" s="32"/>
      <c r="C66" s="33"/>
      <c r="D66" s="34"/>
      <c r="E66" s="35"/>
      <c r="F66" s="36"/>
      <c r="G66" s="34"/>
      <c r="H66" s="35"/>
      <c r="I66" s="34"/>
      <c r="J66" s="34"/>
      <c r="K66" s="36"/>
      <c r="L66" s="34"/>
      <c r="M66" s="35"/>
      <c r="N66" s="34"/>
      <c r="O66" s="34"/>
      <c r="P66" s="34"/>
      <c r="Q66" s="36"/>
      <c r="R66" s="34"/>
      <c r="S66" s="35"/>
      <c r="T66" s="34"/>
      <c r="U66" s="34"/>
      <c r="V66" s="34"/>
      <c r="W66" s="34"/>
      <c r="X66" s="34"/>
      <c r="Y66" s="34"/>
      <c r="Z66" s="36"/>
      <c r="AA66" s="34"/>
      <c r="AB66" s="35"/>
      <c r="AC66" s="34"/>
      <c r="AD66" s="36"/>
      <c r="AE66" s="34"/>
      <c r="AF66" s="35"/>
      <c r="AG66" s="34"/>
      <c r="AH66" s="34"/>
      <c r="AI66" s="34"/>
      <c r="AJ66" s="36"/>
      <c r="AK66" s="34"/>
      <c r="AL66" s="35"/>
      <c r="AM66" s="34"/>
      <c r="AN66" s="36"/>
      <c r="AO66" s="34"/>
      <c r="AP66" s="35"/>
      <c r="AQ66" s="34"/>
      <c r="AR66" s="34"/>
      <c r="AS66" s="34"/>
      <c r="AT66" s="34"/>
      <c r="AU66" s="34"/>
      <c r="AV66" s="36"/>
      <c r="AW66" s="2"/>
      <c r="AX66" s="2">
        <f t="shared" si="1"/>
      </c>
      <c r="AY66" s="2"/>
      <c r="AZ66" s="2"/>
      <c r="BA66" s="2"/>
      <c r="BB66" s="2"/>
      <c r="BC66" s="2"/>
      <c r="BD66" s="2"/>
      <c r="BE66" s="2"/>
    </row>
    <row r="67" spans="1:57" s="22" customFormat="1" ht="18.75">
      <c r="A67" s="43" t="s">
        <v>3</v>
      </c>
      <c r="B67" s="44"/>
      <c r="C67" s="33">
        <f>SUM(E67:AN67)/7</f>
        <v>57</v>
      </c>
      <c r="D67" s="45"/>
      <c r="E67" s="46">
        <f>SUM(E57:E65)</f>
        <v>11</v>
      </c>
      <c r="F67" s="47">
        <f>SUM(F57:F65)</f>
        <v>46</v>
      </c>
      <c r="G67" s="45"/>
      <c r="H67" s="46">
        <f>SUM(H57:H65)</f>
        <v>52</v>
      </c>
      <c r="I67" s="45">
        <f>SUM(I57:I65)</f>
        <v>0</v>
      </c>
      <c r="J67" s="45">
        <f>SUM(J57:J65)</f>
        <v>5</v>
      </c>
      <c r="K67" s="47">
        <f>SUM(K57:K65)</f>
        <v>0</v>
      </c>
      <c r="L67" s="45"/>
      <c r="M67" s="46">
        <f>SUM(M57:M65)</f>
        <v>0</v>
      </c>
      <c r="N67" s="45">
        <f>SUM(N57:N65)</f>
        <v>10</v>
      </c>
      <c r="O67" s="45">
        <f>SUM(O57:O65)</f>
        <v>14</v>
      </c>
      <c r="P67" s="45">
        <f>SUM(P57:P65)</f>
        <v>18</v>
      </c>
      <c r="Q67" s="47">
        <f>SUM(Q57:Q65)</f>
        <v>15</v>
      </c>
      <c r="R67" s="45"/>
      <c r="S67" s="46">
        <f>SUM(S57:S65)</f>
        <v>4</v>
      </c>
      <c r="T67" s="45">
        <f aca="true" t="shared" si="13" ref="T67:Y67">SUM(T57:T65)</f>
        <v>0</v>
      </c>
      <c r="U67" s="45">
        <f t="shared" si="13"/>
        <v>4</v>
      </c>
      <c r="V67" s="45">
        <f t="shared" si="13"/>
        <v>1</v>
      </c>
      <c r="W67" s="45">
        <f t="shared" si="13"/>
        <v>1</v>
      </c>
      <c r="X67" s="45">
        <f t="shared" si="13"/>
        <v>0</v>
      </c>
      <c r="Y67" s="45">
        <f t="shared" si="13"/>
        <v>34</v>
      </c>
      <c r="Z67" s="47">
        <f>SUM(Z57:Z65)</f>
        <v>13</v>
      </c>
      <c r="AA67" s="45"/>
      <c r="AB67" s="46">
        <f>SUM(AB57:AB65)</f>
        <v>0</v>
      </c>
      <c r="AC67" s="45">
        <f>SUM(AC57:AC65)</f>
        <v>46</v>
      </c>
      <c r="AD67" s="47">
        <f>SUM(AD57:AD65)</f>
        <v>11</v>
      </c>
      <c r="AE67" s="45"/>
      <c r="AF67" s="46">
        <f>SUM(AF57:AF65)</f>
        <v>1</v>
      </c>
      <c r="AG67" s="45">
        <f>SUM(AG57:AG65)</f>
        <v>5</v>
      </c>
      <c r="AH67" s="45">
        <f>SUM(AH57:AH65)</f>
        <v>10</v>
      </c>
      <c r="AI67" s="45">
        <f>SUM(AI57:AI65)</f>
        <v>17</v>
      </c>
      <c r="AJ67" s="47">
        <f>SUM(AJ57:AJ65)</f>
        <v>24</v>
      </c>
      <c r="AK67" s="45"/>
      <c r="AL67" s="46">
        <f>SUM(AL57:AL65)</f>
        <v>38</v>
      </c>
      <c r="AM67" s="45">
        <f>SUM(AM57:AM65)</f>
        <v>8</v>
      </c>
      <c r="AN67" s="47">
        <f>SUM(AN57:AN65)</f>
        <v>11</v>
      </c>
      <c r="AO67" s="45"/>
      <c r="AP67" s="46">
        <f aca="true" t="shared" si="14" ref="AP67:AV67">SUM(AP57:AP65)</f>
        <v>1</v>
      </c>
      <c r="AQ67" s="45">
        <f t="shared" si="14"/>
        <v>0</v>
      </c>
      <c r="AR67" s="45">
        <f t="shared" si="14"/>
        <v>1</v>
      </c>
      <c r="AS67" s="45">
        <f t="shared" si="14"/>
        <v>0</v>
      </c>
      <c r="AT67" s="45">
        <f t="shared" si="14"/>
        <v>1</v>
      </c>
      <c r="AU67" s="45">
        <f t="shared" si="14"/>
        <v>1</v>
      </c>
      <c r="AV67" s="47">
        <f t="shared" si="14"/>
        <v>4</v>
      </c>
      <c r="AW67" s="8"/>
      <c r="AX67" s="2">
        <f t="shared" si="1"/>
      </c>
      <c r="AY67" s="8"/>
      <c r="AZ67" s="8"/>
      <c r="BA67" s="8"/>
      <c r="BB67" s="8"/>
      <c r="BC67" s="8"/>
      <c r="BD67" s="8"/>
      <c r="BE67" s="8"/>
    </row>
    <row r="68" spans="1:57" s="22" customFormat="1" ht="18.75">
      <c r="A68" s="43" t="s">
        <v>108</v>
      </c>
      <c r="B68" s="44"/>
      <c r="C68" s="48">
        <f>C67/C133</f>
        <v>0.07019704433497537</v>
      </c>
      <c r="D68" s="45"/>
      <c r="E68" s="49">
        <f>E67/$C67</f>
        <v>0.19298245614035087</v>
      </c>
      <c r="F68" s="50">
        <f>F67/$C67</f>
        <v>0.8070175438596491</v>
      </c>
      <c r="G68" s="51"/>
      <c r="H68" s="49">
        <f>H67/$C67</f>
        <v>0.9122807017543859</v>
      </c>
      <c r="I68" s="51">
        <f>I67/$C67</f>
        <v>0</v>
      </c>
      <c r="J68" s="51">
        <f>J67/$C67</f>
        <v>0.08771929824561403</v>
      </c>
      <c r="K68" s="50">
        <f>K67/$C67</f>
        <v>0</v>
      </c>
      <c r="L68" s="51"/>
      <c r="M68" s="49">
        <f>M67/$C67</f>
        <v>0</v>
      </c>
      <c r="N68" s="51">
        <f>N67/$C67</f>
        <v>0.17543859649122806</v>
      </c>
      <c r="O68" s="51">
        <f>O67/$C67</f>
        <v>0.24561403508771928</v>
      </c>
      <c r="P68" s="51">
        <f>P67/$C67</f>
        <v>0.3157894736842105</v>
      </c>
      <c r="Q68" s="50">
        <f>Q67/$C67</f>
        <v>0.2631578947368421</v>
      </c>
      <c r="R68" s="51"/>
      <c r="S68" s="49">
        <f>S67/$C67</f>
        <v>0.07017543859649122</v>
      </c>
      <c r="T68" s="51">
        <f aca="true" t="shared" si="15" ref="T68:Y68">T67/$C67</f>
        <v>0</v>
      </c>
      <c r="U68" s="51">
        <f t="shared" si="15"/>
        <v>0.07017543859649122</v>
      </c>
      <c r="V68" s="51">
        <f t="shared" si="15"/>
        <v>0.017543859649122806</v>
      </c>
      <c r="W68" s="51">
        <f t="shared" si="15"/>
        <v>0.017543859649122806</v>
      </c>
      <c r="X68" s="51">
        <f t="shared" si="15"/>
        <v>0</v>
      </c>
      <c r="Y68" s="51">
        <f t="shared" si="15"/>
        <v>0.5964912280701754</v>
      </c>
      <c r="Z68" s="50">
        <f>Z67/$C67</f>
        <v>0.22807017543859648</v>
      </c>
      <c r="AA68" s="51"/>
      <c r="AB68" s="49">
        <f aca="true" t="shared" si="16" ref="AB68:AV68">AB67/$C67</f>
        <v>0</v>
      </c>
      <c r="AC68" s="51">
        <f t="shared" si="16"/>
        <v>0.8070175438596491</v>
      </c>
      <c r="AD68" s="50">
        <f t="shared" si="16"/>
        <v>0.19298245614035087</v>
      </c>
      <c r="AE68" s="51"/>
      <c r="AF68" s="49">
        <f t="shared" si="16"/>
        <v>0.017543859649122806</v>
      </c>
      <c r="AG68" s="51">
        <f t="shared" si="16"/>
        <v>0.08771929824561403</v>
      </c>
      <c r="AH68" s="51">
        <f t="shared" si="16"/>
        <v>0.17543859649122806</v>
      </c>
      <c r="AI68" s="51">
        <f t="shared" si="16"/>
        <v>0.2982456140350877</v>
      </c>
      <c r="AJ68" s="50">
        <f t="shared" si="16"/>
        <v>0.42105263157894735</v>
      </c>
      <c r="AK68" s="51"/>
      <c r="AL68" s="49">
        <f t="shared" si="16"/>
        <v>0.6666666666666666</v>
      </c>
      <c r="AM68" s="51">
        <f t="shared" si="16"/>
        <v>0.14035087719298245</v>
      </c>
      <c r="AN68" s="50">
        <f t="shared" si="16"/>
        <v>0.19298245614035087</v>
      </c>
      <c r="AO68" s="51"/>
      <c r="AP68" s="49">
        <f t="shared" si="16"/>
        <v>0.017543859649122806</v>
      </c>
      <c r="AQ68" s="51">
        <f t="shared" si="16"/>
        <v>0</v>
      </c>
      <c r="AR68" s="51">
        <f t="shared" si="16"/>
        <v>0.017543859649122806</v>
      </c>
      <c r="AS68" s="51">
        <f t="shared" si="16"/>
        <v>0</v>
      </c>
      <c r="AT68" s="51">
        <f t="shared" si="16"/>
        <v>0.017543859649122806</v>
      </c>
      <c r="AU68" s="51">
        <f t="shared" si="16"/>
        <v>0.017543859649122806</v>
      </c>
      <c r="AV68" s="50">
        <f t="shared" si="16"/>
        <v>0.07017543859649122</v>
      </c>
      <c r="AW68" s="8"/>
      <c r="AX68" s="2"/>
      <c r="AY68" s="8"/>
      <c r="AZ68" s="8"/>
      <c r="BA68" s="8"/>
      <c r="BB68" s="8"/>
      <c r="BC68" s="8"/>
      <c r="BD68" s="8"/>
      <c r="BE68" s="8"/>
    </row>
    <row r="69" spans="1:57" s="18" customFormat="1" ht="19.5" thickBot="1">
      <c r="A69" s="81"/>
      <c r="B69" s="53"/>
      <c r="C69" s="62"/>
      <c r="D69" s="34"/>
      <c r="E69" s="63"/>
      <c r="F69" s="64"/>
      <c r="G69" s="34"/>
      <c r="H69" s="63"/>
      <c r="I69" s="65"/>
      <c r="J69" s="65"/>
      <c r="K69" s="64"/>
      <c r="L69" s="34"/>
      <c r="M69" s="63"/>
      <c r="N69" s="65"/>
      <c r="O69" s="65"/>
      <c r="P69" s="65"/>
      <c r="Q69" s="64"/>
      <c r="R69" s="34"/>
      <c r="S69" s="63"/>
      <c r="T69" s="65"/>
      <c r="U69" s="65"/>
      <c r="V69" s="65"/>
      <c r="W69" s="65"/>
      <c r="X69" s="65"/>
      <c r="Y69" s="65"/>
      <c r="Z69" s="64"/>
      <c r="AA69" s="34"/>
      <c r="AB69" s="63"/>
      <c r="AC69" s="65"/>
      <c r="AD69" s="64"/>
      <c r="AE69" s="34"/>
      <c r="AF69" s="63"/>
      <c r="AG69" s="65"/>
      <c r="AH69" s="65"/>
      <c r="AI69" s="65"/>
      <c r="AJ69" s="64"/>
      <c r="AK69" s="34"/>
      <c r="AL69" s="63"/>
      <c r="AM69" s="65"/>
      <c r="AN69" s="64"/>
      <c r="AO69" s="34"/>
      <c r="AP69" s="63"/>
      <c r="AQ69" s="65"/>
      <c r="AR69" s="65"/>
      <c r="AS69" s="65"/>
      <c r="AT69" s="65"/>
      <c r="AU69" s="65"/>
      <c r="AV69" s="64"/>
      <c r="AW69" s="2"/>
      <c r="AX69" s="2">
        <f t="shared" si="1"/>
      </c>
      <c r="AY69" s="2"/>
      <c r="AZ69" s="2"/>
      <c r="BA69" s="2"/>
      <c r="BB69" s="2"/>
      <c r="BC69" s="2"/>
      <c r="BD69" s="2"/>
      <c r="BE69" s="2"/>
    </row>
    <row r="70" spans="1:57" s="18" customFormat="1" ht="18.75">
      <c r="A70" s="17" t="s">
        <v>7</v>
      </c>
      <c r="B70" s="61"/>
      <c r="C70" s="54"/>
      <c r="D70" s="34"/>
      <c r="E70" s="35"/>
      <c r="F70" s="36"/>
      <c r="G70" s="34"/>
      <c r="H70" s="35"/>
      <c r="I70" s="34"/>
      <c r="J70" s="34"/>
      <c r="K70" s="36"/>
      <c r="L70" s="34"/>
      <c r="M70" s="35"/>
      <c r="N70" s="34"/>
      <c r="O70" s="34"/>
      <c r="P70" s="34"/>
      <c r="Q70" s="36"/>
      <c r="R70" s="34"/>
      <c r="S70" s="35"/>
      <c r="T70" s="34"/>
      <c r="U70" s="34"/>
      <c r="V70" s="34"/>
      <c r="W70" s="34"/>
      <c r="X70" s="34"/>
      <c r="Y70" s="34"/>
      <c r="Z70" s="36"/>
      <c r="AA70" s="34"/>
      <c r="AB70" s="35"/>
      <c r="AC70" s="34"/>
      <c r="AD70" s="36"/>
      <c r="AE70" s="34"/>
      <c r="AF70" s="35"/>
      <c r="AG70" s="34"/>
      <c r="AH70" s="34"/>
      <c r="AI70" s="34"/>
      <c r="AJ70" s="36"/>
      <c r="AK70" s="34"/>
      <c r="AL70" s="35"/>
      <c r="AM70" s="34"/>
      <c r="AN70" s="36"/>
      <c r="AO70" s="34"/>
      <c r="AP70" s="35"/>
      <c r="AQ70" s="34"/>
      <c r="AR70" s="34"/>
      <c r="AS70" s="34"/>
      <c r="AT70" s="34"/>
      <c r="AU70" s="34"/>
      <c r="AV70" s="36"/>
      <c r="AW70" s="2"/>
      <c r="AX70" s="2">
        <f t="shared" si="1"/>
      </c>
      <c r="AY70" s="2"/>
      <c r="AZ70" s="2"/>
      <c r="BA70" s="2"/>
      <c r="BB70" s="2"/>
      <c r="BC70" s="2"/>
      <c r="BD70" s="2"/>
      <c r="BE70" s="2"/>
    </row>
    <row r="71" spans="1:57" s="18" customFormat="1" ht="18.75">
      <c r="A71" s="31" t="s">
        <v>97</v>
      </c>
      <c r="B71" s="32"/>
      <c r="C71" s="33">
        <f>SUM(E71:AN71)/7</f>
        <v>1</v>
      </c>
      <c r="D71" s="34"/>
      <c r="E71" s="35"/>
      <c r="F71" s="36">
        <v>1</v>
      </c>
      <c r="G71" s="34"/>
      <c r="H71" s="37"/>
      <c r="I71" s="38">
        <v>1</v>
      </c>
      <c r="J71" s="38"/>
      <c r="K71" s="39"/>
      <c r="L71" s="34"/>
      <c r="M71" s="37"/>
      <c r="N71" s="38"/>
      <c r="O71" s="38">
        <v>1</v>
      </c>
      <c r="P71" s="38"/>
      <c r="Q71" s="39"/>
      <c r="R71" s="34"/>
      <c r="S71" s="37"/>
      <c r="T71" s="38"/>
      <c r="U71" s="38"/>
      <c r="V71" s="38"/>
      <c r="W71" s="38"/>
      <c r="X71" s="38"/>
      <c r="Y71" s="38">
        <v>1</v>
      </c>
      <c r="Z71" s="39"/>
      <c r="AA71" s="34"/>
      <c r="AB71" s="37"/>
      <c r="AC71" s="38"/>
      <c r="AD71" s="39">
        <v>1</v>
      </c>
      <c r="AE71" s="34"/>
      <c r="AF71" s="37"/>
      <c r="AG71" s="38"/>
      <c r="AH71" s="38"/>
      <c r="AI71" s="38">
        <v>1</v>
      </c>
      <c r="AJ71" s="39"/>
      <c r="AK71" s="34"/>
      <c r="AL71" s="37">
        <v>1</v>
      </c>
      <c r="AM71" s="38"/>
      <c r="AN71" s="39"/>
      <c r="AO71" s="34"/>
      <c r="AP71" s="37"/>
      <c r="AQ71" s="38"/>
      <c r="AR71" s="38"/>
      <c r="AS71" s="38"/>
      <c r="AT71" s="38"/>
      <c r="AU71" s="38"/>
      <c r="AV71" s="39"/>
      <c r="AW71" s="2"/>
      <c r="AX71" s="2">
        <f t="shared" si="1"/>
      </c>
      <c r="AY71" s="2"/>
      <c r="AZ71" s="2"/>
      <c r="BA71" s="2"/>
      <c r="BB71" s="2"/>
      <c r="BC71" s="2"/>
      <c r="BD71" s="2"/>
      <c r="BE71" s="2"/>
    </row>
    <row r="72" spans="1:57" s="18" customFormat="1" ht="18.75">
      <c r="A72" s="31" t="s">
        <v>114</v>
      </c>
      <c r="B72" s="32"/>
      <c r="C72" s="33">
        <f>SUM(E72:AN72)/7</f>
        <v>28</v>
      </c>
      <c r="D72" s="34"/>
      <c r="E72" s="35">
        <v>11</v>
      </c>
      <c r="F72" s="36">
        <v>17</v>
      </c>
      <c r="G72" s="34"/>
      <c r="H72" s="37">
        <v>4</v>
      </c>
      <c r="I72" s="38">
        <v>24</v>
      </c>
      <c r="J72" s="38"/>
      <c r="K72" s="39"/>
      <c r="L72" s="34"/>
      <c r="M72" s="37"/>
      <c r="N72" s="38">
        <v>4</v>
      </c>
      <c r="O72" s="38">
        <v>9</v>
      </c>
      <c r="P72" s="38">
        <v>11</v>
      </c>
      <c r="Q72" s="39">
        <v>4</v>
      </c>
      <c r="R72" s="34"/>
      <c r="S72" s="37"/>
      <c r="T72" s="38"/>
      <c r="U72" s="38"/>
      <c r="V72" s="38">
        <v>3</v>
      </c>
      <c r="W72" s="38"/>
      <c r="X72" s="38"/>
      <c r="Y72" s="38">
        <v>25</v>
      </c>
      <c r="Z72" s="39"/>
      <c r="AA72" s="34"/>
      <c r="AB72" s="37"/>
      <c r="AC72" s="38">
        <v>25</v>
      </c>
      <c r="AD72" s="39">
        <v>3</v>
      </c>
      <c r="AE72" s="34"/>
      <c r="AF72" s="37"/>
      <c r="AG72" s="38"/>
      <c r="AH72" s="38">
        <v>9</v>
      </c>
      <c r="AI72" s="38">
        <v>8</v>
      </c>
      <c r="AJ72" s="39">
        <v>11</v>
      </c>
      <c r="AK72" s="34"/>
      <c r="AL72" s="37">
        <v>17</v>
      </c>
      <c r="AM72" s="38">
        <v>5</v>
      </c>
      <c r="AN72" s="39">
        <v>6</v>
      </c>
      <c r="AO72" s="34"/>
      <c r="AP72" s="37"/>
      <c r="AQ72" s="38">
        <v>1</v>
      </c>
      <c r="AR72" s="38">
        <v>1</v>
      </c>
      <c r="AS72" s="38">
        <v>1</v>
      </c>
      <c r="AT72" s="38"/>
      <c r="AU72" s="38"/>
      <c r="AV72" s="39">
        <v>2</v>
      </c>
      <c r="AW72" s="2"/>
      <c r="AX72" s="2">
        <f t="shared" si="1"/>
      </c>
      <c r="AY72" s="2"/>
      <c r="AZ72" s="2"/>
      <c r="BA72" s="2"/>
      <c r="BB72" s="2"/>
      <c r="BC72" s="2"/>
      <c r="BD72" s="2"/>
      <c r="BE72" s="2"/>
    </row>
    <row r="73" spans="1:57" s="18" customFormat="1" ht="18.75">
      <c r="A73" s="31" t="s">
        <v>115</v>
      </c>
      <c r="B73" s="32"/>
      <c r="C73" s="33">
        <f>SUM(E73:AN73)/7</f>
        <v>1</v>
      </c>
      <c r="D73" s="34"/>
      <c r="E73" s="35">
        <v>1</v>
      </c>
      <c r="F73" s="36"/>
      <c r="G73" s="34"/>
      <c r="H73" s="37"/>
      <c r="I73" s="38">
        <v>1</v>
      </c>
      <c r="J73" s="38"/>
      <c r="K73" s="39"/>
      <c r="L73" s="34"/>
      <c r="M73" s="37"/>
      <c r="N73" s="38"/>
      <c r="O73" s="38"/>
      <c r="P73" s="38">
        <v>1</v>
      </c>
      <c r="Q73" s="39"/>
      <c r="R73" s="34"/>
      <c r="S73" s="37"/>
      <c r="T73" s="38"/>
      <c r="U73" s="38"/>
      <c r="V73" s="38"/>
      <c r="W73" s="38"/>
      <c r="X73" s="38"/>
      <c r="Y73" s="38">
        <v>1</v>
      </c>
      <c r="Z73" s="39"/>
      <c r="AA73" s="34"/>
      <c r="AB73" s="37"/>
      <c r="AC73" s="38"/>
      <c r="AD73" s="39">
        <v>1</v>
      </c>
      <c r="AE73" s="34"/>
      <c r="AF73" s="37"/>
      <c r="AG73" s="38"/>
      <c r="AH73" s="38"/>
      <c r="AI73" s="38">
        <v>1</v>
      </c>
      <c r="AJ73" s="39"/>
      <c r="AK73" s="34"/>
      <c r="AL73" s="37">
        <v>1</v>
      </c>
      <c r="AM73" s="38"/>
      <c r="AN73" s="39"/>
      <c r="AO73" s="34"/>
      <c r="AP73" s="37"/>
      <c r="AQ73" s="38"/>
      <c r="AR73" s="38"/>
      <c r="AS73" s="38"/>
      <c r="AT73" s="38"/>
      <c r="AU73" s="38"/>
      <c r="AV73" s="39"/>
      <c r="AW73" s="2"/>
      <c r="AX73" s="2">
        <f t="shared" si="1"/>
      </c>
      <c r="AY73" s="2"/>
      <c r="AZ73" s="2"/>
      <c r="BA73" s="2"/>
      <c r="BB73" s="2"/>
      <c r="BC73" s="2"/>
      <c r="BD73" s="2"/>
      <c r="BE73" s="2"/>
    </row>
    <row r="74" spans="1:57" s="18" customFormat="1" ht="18.75">
      <c r="A74" s="52"/>
      <c r="B74" s="53"/>
      <c r="C74" s="54"/>
      <c r="D74" s="34"/>
      <c r="E74" s="35"/>
      <c r="F74" s="36"/>
      <c r="G74" s="34"/>
      <c r="H74" s="37"/>
      <c r="I74" s="38"/>
      <c r="J74" s="38"/>
      <c r="K74" s="39"/>
      <c r="L74" s="34"/>
      <c r="M74" s="37"/>
      <c r="N74" s="38"/>
      <c r="O74" s="38"/>
      <c r="P74" s="38"/>
      <c r="Q74" s="39"/>
      <c r="R74" s="34"/>
      <c r="S74" s="37"/>
      <c r="T74" s="38"/>
      <c r="U74" s="38"/>
      <c r="V74" s="38"/>
      <c r="W74" s="38"/>
      <c r="X74" s="38"/>
      <c r="Y74" s="38"/>
      <c r="Z74" s="39"/>
      <c r="AA74" s="34"/>
      <c r="AB74" s="37"/>
      <c r="AC74" s="38"/>
      <c r="AD74" s="39"/>
      <c r="AE74" s="34"/>
      <c r="AF74" s="37"/>
      <c r="AG74" s="38"/>
      <c r="AH74" s="38"/>
      <c r="AI74" s="38"/>
      <c r="AJ74" s="39"/>
      <c r="AK74" s="34"/>
      <c r="AL74" s="37"/>
      <c r="AM74" s="38"/>
      <c r="AN74" s="39"/>
      <c r="AO74" s="34"/>
      <c r="AP74" s="37"/>
      <c r="AQ74" s="38"/>
      <c r="AR74" s="38"/>
      <c r="AS74" s="38"/>
      <c r="AT74" s="38"/>
      <c r="AU74" s="38"/>
      <c r="AV74" s="39"/>
      <c r="AW74" s="2"/>
      <c r="AX74" s="2">
        <f aca="true" t="shared" si="17" ref="AX74:AX134">IF(SUM(AP74:AV74)=AM74,"","ERROR")</f>
      </c>
      <c r="AY74" s="2"/>
      <c r="AZ74" s="2"/>
      <c r="BA74" s="2"/>
      <c r="BB74" s="2"/>
      <c r="BC74" s="2"/>
      <c r="BD74" s="2"/>
      <c r="BE74" s="2"/>
    </row>
    <row r="75" spans="1:57" s="22" customFormat="1" ht="18.75">
      <c r="A75" s="43" t="s">
        <v>3</v>
      </c>
      <c r="B75" s="44"/>
      <c r="C75" s="33">
        <f>SUM(E75:AN75)/7</f>
        <v>30</v>
      </c>
      <c r="D75" s="45"/>
      <c r="E75" s="46">
        <f>SUM(E71:E73)</f>
        <v>12</v>
      </c>
      <c r="F75" s="47">
        <f>SUM(F71:F73)</f>
        <v>18</v>
      </c>
      <c r="G75" s="45"/>
      <c r="H75" s="46">
        <f>SUM(H71:H73)</f>
        <v>4</v>
      </c>
      <c r="I75" s="45">
        <f>SUM(I71:I73)</f>
        <v>26</v>
      </c>
      <c r="J75" s="45">
        <f>SUM(J71:J73)</f>
        <v>0</v>
      </c>
      <c r="K75" s="47">
        <f>SUM(K71:K73)</f>
        <v>0</v>
      </c>
      <c r="L75" s="45"/>
      <c r="M75" s="46">
        <f>SUM(M71:M73)</f>
        <v>0</v>
      </c>
      <c r="N75" s="45">
        <f>SUM(N71:N73)</f>
        <v>4</v>
      </c>
      <c r="O75" s="45">
        <f>SUM(O71:O73)</f>
        <v>10</v>
      </c>
      <c r="P75" s="45">
        <f>SUM(P71:P73)</f>
        <v>12</v>
      </c>
      <c r="Q75" s="47">
        <f>SUM(Q71:Q73)</f>
        <v>4</v>
      </c>
      <c r="R75" s="45"/>
      <c r="S75" s="46">
        <f>SUM(S71:S73)</f>
        <v>0</v>
      </c>
      <c r="T75" s="45">
        <f aca="true" t="shared" si="18" ref="T75:Y75">SUM(T71:T73)</f>
        <v>0</v>
      </c>
      <c r="U75" s="45">
        <f t="shared" si="18"/>
        <v>0</v>
      </c>
      <c r="V75" s="45">
        <f t="shared" si="18"/>
        <v>3</v>
      </c>
      <c r="W75" s="45">
        <f t="shared" si="18"/>
        <v>0</v>
      </c>
      <c r="X75" s="45">
        <f t="shared" si="18"/>
        <v>0</v>
      </c>
      <c r="Y75" s="45">
        <f t="shared" si="18"/>
        <v>27</v>
      </c>
      <c r="Z75" s="47">
        <f>SUM(Z71:Z73)</f>
        <v>0</v>
      </c>
      <c r="AA75" s="45"/>
      <c r="AB75" s="46">
        <f>SUM(AB71:AB73)</f>
        <v>0</v>
      </c>
      <c r="AC75" s="45">
        <f>SUM(AC71:AC73)</f>
        <v>25</v>
      </c>
      <c r="AD75" s="47">
        <f>SUM(AD71:AD73)</f>
        <v>5</v>
      </c>
      <c r="AE75" s="45"/>
      <c r="AF75" s="46">
        <f>SUM(AF71:AF73)</f>
        <v>0</v>
      </c>
      <c r="AG75" s="45">
        <f>SUM(AG71:AG73)</f>
        <v>0</v>
      </c>
      <c r="AH75" s="45">
        <f>SUM(AH71:AH73)</f>
        <v>9</v>
      </c>
      <c r="AI75" s="45">
        <f>SUM(AI71:AI73)</f>
        <v>10</v>
      </c>
      <c r="AJ75" s="47">
        <f>SUM(AJ71:AJ73)</f>
        <v>11</v>
      </c>
      <c r="AK75" s="45"/>
      <c r="AL75" s="46">
        <f>SUM(AL71:AL73)</f>
        <v>19</v>
      </c>
      <c r="AM75" s="45">
        <f>SUM(AM71:AM73)</f>
        <v>5</v>
      </c>
      <c r="AN75" s="47">
        <f>SUM(AN71:AN73)</f>
        <v>6</v>
      </c>
      <c r="AO75" s="45"/>
      <c r="AP75" s="46">
        <f aca="true" t="shared" si="19" ref="AP75:AV75">SUM(AP71:AP73)</f>
        <v>0</v>
      </c>
      <c r="AQ75" s="45">
        <f t="shared" si="19"/>
        <v>1</v>
      </c>
      <c r="AR75" s="45">
        <f t="shared" si="19"/>
        <v>1</v>
      </c>
      <c r="AS75" s="45">
        <f t="shared" si="19"/>
        <v>1</v>
      </c>
      <c r="AT75" s="45">
        <f t="shared" si="19"/>
        <v>0</v>
      </c>
      <c r="AU75" s="45">
        <f t="shared" si="19"/>
        <v>0</v>
      </c>
      <c r="AV75" s="47">
        <f t="shared" si="19"/>
        <v>2</v>
      </c>
      <c r="AW75" s="8"/>
      <c r="AX75" s="2">
        <f t="shared" si="17"/>
      </c>
      <c r="AY75" s="8"/>
      <c r="AZ75" s="8"/>
      <c r="BA75" s="8"/>
      <c r="BB75" s="8"/>
      <c r="BC75" s="8"/>
      <c r="BD75" s="8"/>
      <c r="BE75" s="8"/>
    </row>
    <row r="76" spans="1:57" s="22" customFormat="1" ht="18.75">
      <c r="A76" s="43" t="s">
        <v>108</v>
      </c>
      <c r="B76" s="44"/>
      <c r="C76" s="48">
        <f>C75/C133</f>
        <v>0.03694581280788178</v>
      </c>
      <c r="D76" s="45"/>
      <c r="E76" s="49">
        <f>E75/$C75</f>
        <v>0.4</v>
      </c>
      <c r="F76" s="50">
        <f>F75/$C75</f>
        <v>0.6</v>
      </c>
      <c r="G76" s="51"/>
      <c r="H76" s="49">
        <f>H75/$C75</f>
        <v>0.13333333333333333</v>
      </c>
      <c r="I76" s="51">
        <f>I75/$C75</f>
        <v>0.8666666666666667</v>
      </c>
      <c r="J76" s="51">
        <f>J75/$C75</f>
        <v>0</v>
      </c>
      <c r="K76" s="50">
        <f>K75/$C75</f>
        <v>0</v>
      </c>
      <c r="L76" s="51"/>
      <c r="M76" s="49">
        <f>M75/$C75</f>
        <v>0</v>
      </c>
      <c r="N76" s="51">
        <f>N75/$C75</f>
        <v>0.13333333333333333</v>
      </c>
      <c r="O76" s="51">
        <f>O75/$C75</f>
        <v>0.3333333333333333</v>
      </c>
      <c r="P76" s="51">
        <f>P75/$C75</f>
        <v>0.4</v>
      </c>
      <c r="Q76" s="50">
        <f>Q75/$C75</f>
        <v>0.13333333333333333</v>
      </c>
      <c r="R76" s="51"/>
      <c r="S76" s="49">
        <f>S75/$C75</f>
        <v>0</v>
      </c>
      <c r="T76" s="51">
        <f aca="true" t="shared" si="20" ref="T76:Y76">T75/$C75</f>
        <v>0</v>
      </c>
      <c r="U76" s="51">
        <f t="shared" si="20"/>
        <v>0</v>
      </c>
      <c r="V76" s="51">
        <f t="shared" si="20"/>
        <v>0.1</v>
      </c>
      <c r="W76" s="51">
        <f t="shared" si="20"/>
        <v>0</v>
      </c>
      <c r="X76" s="51">
        <f t="shared" si="20"/>
        <v>0</v>
      </c>
      <c r="Y76" s="51">
        <f t="shared" si="20"/>
        <v>0.9</v>
      </c>
      <c r="Z76" s="50">
        <f>Z75/$C75</f>
        <v>0</v>
      </c>
      <c r="AA76" s="51"/>
      <c r="AB76" s="49">
        <f aca="true" t="shared" si="21" ref="AB76:AV76">AB75/$C75</f>
        <v>0</v>
      </c>
      <c r="AC76" s="51">
        <f t="shared" si="21"/>
        <v>0.8333333333333334</v>
      </c>
      <c r="AD76" s="50">
        <f t="shared" si="21"/>
        <v>0.16666666666666666</v>
      </c>
      <c r="AE76" s="51"/>
      <c r="AF76" s="49">
        <f t="shared" si="21"/>
        <v>0</v>
      </c>
      <c r="AG76" s="51">
        <f t="shared" si="21"/>
        <v>0</v>
      </c>
      <c r="AH76" s="51">
        <f t="shared" si="21"/>
        <v>0.3</v>
      </c>
      <c r="AI76" s="51">
        <f t="shared" si="21"/>
        <v>0.3333333333333333</v>
      </c>
      <c r="AJ76" s="50">
        <f t="shared" si="21"/>
        <v>0.36666666666666664</v>
      </c>
      <c r="AK76" s="51"/>
      <c r="AL76" s="49">
        <f t="shared" si="21"/>
        <v>0.6333333333333333</v>
      </c>
      <c r="AM76" s="51">
        <f t="shared" si="21"/>
        <v>0.16666666666666666</v>
      </c>
      <c r="AN76" s="50">
        <f t="shared" si="21"/>
        <v>0.2</v>
      </c>
      <c r="AO76" s="51"/>
      <c r="AP76" s="49">
        <f t="shared" si="21"/>
        <v>0</v>
      </c>
      <c r="AQ76" s="51">
        <f t="shared" si="21"/>
        <v>0.03333333333333333</v>
      </c>
      <c r="AR76" s="51">
        <f t="shared" si="21"/>
        <v>0.03333333333333333</v>
      </c>
      <c r="AS76" s="51">
        <f t="shared" si="21"/>
        <v>0.03333333333333333</v>
      </c>
      <c r="AT76" s="51">
        <f t="shared" si="21"/>
        <v>0</v>
      </c>
      <c r="AU76" s="51">
        <f t="shared" si="21"/>
        <v>0</v>
      </c>
      <c r="AV76" s="50">
        <f t="shared" si="21"/>
        <v>0.06666666666666667</v>
      </c>
      <c r="AW76" s="8"/>
      <c r="AX76" s="2">
        <f t="shared" si="17"/>
      </c>
      <c r="AY76" s="8"/>
      <c r="AZ76" s="8"/>
      <c r="BA76" s="8"/>
      <c r="BB76" s="8"/>
      <c r="BC76" s="8"/>
      <c r="BD76" s="8"/>
      <c r="BE76" s="8"/>
    </row>
    <row r="77" spans="1:57" s="18" customFormat="1" ht="18.75">
      <c r="A77" s="52"/>
      <c r="B77" s="53"/>
      <c r="C77" s="54"/>
      <c r="D77" s="34"/>
      <c r="E77" s="35"/>
      <c r="F77" s="36"/>
      <c r="G77" s="34"/>
      <c r="H77" s="35"/>
      <c r="I77" s="34"/>
      <c r="J77" s="34"/>
      <c r="K77" s="36"/>
      <c r="L77" s="34"/>
      <c r="M77" s="35"/>
      <c r="N77" s="34"/>
      <c r="O77" s="34"/>
      <c r="P77" s="34"/>
      <c r="Q77" s="36"/>
      <c r="R77" s="34"/>
      <c r="S77" s="35"/>
      <c r="T77" s="34"/>
      <c r="U77" s="34"/>
      <c r="V77" s="34"/>
      <c r="W77" s="34"/>
      <c r="X77" s="34"/>
      <c r="Y77" s="34"/>
      <c r="Z77" s="36"/>
      <c r="AA77" s="34"/>
      <c r="AB77" s="35"/>
      <c r="AC77" s="34"/>
      <c r="AD77" s="36"/>
      <c r="AE77" s="34"/>
      <c r="AF77" s="35"/>
      <c r="AG77" s="34"/>
      <c r="AH77" s="34"/>
      <c r="AI77" s="34"/>
      <c r="AJ77" s="36"/>
      <c r="AK77" s="34"/>
      <c r="AL77" s="35"/>
      <c r="AM77" s="34"/>
      <c r="AN77" s="36"/>
      <c r="AO77" s="34"/>
      <c r="AP77" s="35"/>
      <c r="AQ77" s="34"/>
      <c r="AR77" s="34"/>
      <c r="AS77" s="34"/>
      <c r="AT77" s="34"/>
      <c r="AU77" s="34"/>
      <c r="AV77" s="36"/>
      <c r="AW77" s="2"/>
      <c r="AX77" s="2">
        <f t="shared" si="17"/>
      </c>
      <c r="AY77" s="2"/>
      <c r="AZ77" s="2"/>
      <c r="BA77" s="2"/>
      <c r="BB77" s="2"/>
      <c r="BC77" s="2"/>
      <c r="BD77" s="2"/>
      <c r="BE77" s="2"/>
    </row>
    <row r="78" spans="1:57" s="18" customFormat="1" ht="18.75">
      <c r="A78" s="17" t="s">
        <v>8</v>
      </c>
      <c r="B78" s="61"/>
      <c r="C78" s="54"/>
      <c r="D78" s="34"/>
      <c r="E78" s="35"/>
      <c r="F78" s="36"/>
      <c r="G78" s="34"/>
      <c r="H78" s="35"/>
      <c r="I78" s="34"/>
      <c r="J78" s="34"/>
      <c r="K78" s="36"/>
      <c r="L78" s="34"/>
      <c r="M78" s="35"/>
      <c r="N78" s="34"/>
      <c r="O78" s="34"/>
      <c r="P78" s="34"/>
      <c r="Q78" s="36"/>
      <c r="R78" s="34"/>
      <c r="S78" s="35"/>
      <c r="T78" s="34"/>
      <c r="U78" s="34"/>
      <c r="V78" s="34"/>
      <c r="W78" s="34"/>
      <c r="X78" s="34"/>
      <c r="Y78" s="34"/>
      <c r="Z78" s="36"/>
      <c r="AA78" s="34"/>
      <c r="AB78" s="35"/>
      <c r="AC78" s="34"/>
      <c r="AD78" s="36"/>
      <c r="AE78" s="34"/>
      <c r="AF78" s="35"/>
      <c r="AG78" s="34"/>
      <c r="AH78" s="34"/>
      <c r="AI78" s="34"/>
      <c r="AJ78" s="36"/>
      <c r="AK78" s="34"/>
      <c r="AL78" s="35"/>
      <c r="AM78" s="34"/>
      <c r="AN78" s="36"/>
      <c r="AO78" s="34"/>
      <c r="AP78" s="35"/>
      <c r="AQ78" s="34"/>
      <c r="AR78" s="34"/>
      <c r="AS78" s="34"/>
      <c r="AT78" s="34"/>
      <c r="AU78" s="34"/>
      <c r="AV78" s="36"/>
      <c r="AW78" s="2"/>
      <c r="AX78" s="2">
        <f t="shared" si="17"/>
      </c>
      <c r="AY78" s="2"/>
      <c r="AZ78" s="2"/>
      <c r="BA78" s="2"/>
      <c r="BB78" s="2"/>
      <c r="BC78" s="2"/>
      <c r="BD78" s="2"/>
      <c r="BE78" s="2"/>
    </row>
    <row r="79" spans="1:57" s="18" customFormat="1" ht="18.75">
      <c r="A79" s="31" t="s">
        <v>100</v>
      </c>
      <c r="B79" s="32"/>
      <c r="C79" s="33">
        <f aca="true" t="shared" si="22" ref="C79:C87">SUM(E79:AN79)/7</f>
        <v>5</v>
      </c>
      <c r="D79" s="34"/>
      <c r="E79" s="35"/>
      <c r="F79" s="36">
        <v>5</v>
      </c>
      <c r="G79" s="34"/>
      <c r="H79" s="37">
        <v>5</v>
      </c>
      <c r="I79" s="38"/>
      <c r="J79" s="38"/>
      <c r="K79" s="39"/>
      <c r="L79" s="34"/>
      <c r="M79" s="37"/>
      <c r="N79" s="38"/>
      <c r="O79" s="38"/>
      <c r="P79" s="38">
        <v>2</v>
      </c>
      <c r="Q79" s="39">
        <v>3</v>
      </c>
      <c r="R79" s="34"/>
      <c r="S79" s="37"/>
      <c r="T79" s="38">
        <v>1</v>
      </c>
      <c r="U79" s="38">
        <v>1</v>
      </c>
      <c r="V79" s="38"/>
      <c r="W79" s="38"/>
      <c r="X79" s="38"/>
      <c r="Y79" s="38">
        <v>1</v>
      </c>
      <c r="Z79" s="39">
        <v>2</v>
      </c>
      <c r="AA79" s="34"/>
      <c r="AB79" s="37"/>
      <c r="AC79" s="38"/>
      <c r="AD79" s="39">
        <v>5</v>
      </c>
      <c r="AE79" s="34"/>
      <c r="AF79" s="37"/>
      <c r="AG79" s="38"/>
      <c r="AH79" s="38"/>
      <c r="AI79" s="38"/>
      <c r="AJ79" s="39">
        <v>5</v>
      </c>
      <c r="AK79" s="34"/>
      <c r="AL79" s="37"/>
      <c r="AM79" s="38"/>
      <c r="AN79" s="39">
        <v>5</v>
      </c>
      <c r="AO79" s="34"/>
      <c r="AP79" s="37"/>
      <c r="AQ79" s="38"/>
      <c r="AR79" s="38"/>
      <c r="AS79" s="38"/>
      <c r="AT79" s="38"/>
      <c r="AU79" s="38"/>
      <c r="AV79" s="39"/>
      <c r="AW79" s="2"/>
      <c r="AX79" s="2">
        <f t="shared" si="17"/>
      </c>
      <c r="AY79" s="2"/>
      <c r="AZ79" s="2"/>
      <c r="BA79" s="2"/>
      <c r="BB79" s="2"/>
      <c r="BC79" s="2"/>
      <c r="BD79" s="2"/>
      <c r="BE79" s="2"/>
    </row>
    <row r="80" spans="1:57" s="18" customFormat="1" ht="18.75">
      <c r="A80" s="31" t="s">
        <v>98</v>
      </c>
      <c r="B80" s="32"/>
      <c r="C80" s="33">
        <f t="shared" si="22"/>
        <v>4</v>
      </c>
      <c r="D80" s="34"/>
      <c r="E80" s="35">
        <v>2</v>
      </c>
      <c r="F80" s="36">
        <v>2</v>
      </c>
      <c r="G80" s="34"/>
      <c r="H80" s="37">
        <v>2</v>
      </c>
      <c r="I80" s="38">
        <v>2</v>
      </c>
      <c r="J80" s="38"/>
      <c r="K80" s="39"/>
      <c r="L80" s="34"/>
      <c r="M80" s="37"/>
      <c r="N80" s="38"/>
      <c r="O80" s="38">
        <v>2</v>
      </c>
      <c r="P80" s="38">
        <v>1</v>
      </c>
      <c r="Q80" s="39">
        <v>1</v>
      </c>
      <c r="R80" s="34"/>
      <c r="S80" s="37"/>
      <c r="T80" s="38"/>
      <c r="U80" s="38"/>
      <c r="V80" s="38"/>
      <c r="W80" s="38"/>
      <c r="X80" s="38"/>
      <c r="Y80" s="38">
        <v>4</v>
      </c>
      <c r="Z80" s="39"/>
      <c r="AA80" s="34"/>
      <c r="AB80" s="37"/>
      <c r="AC80" s="38"/>
      <c r="AD80" s="39">
        <v>4</v>
      </c>
      <c r="AE80" s="34"/>
      <c r="AF80" s="37"/>
      <c r="AG80" s="38"/>
      <c r="AH80" s="38"/>
      <c r="AI80" s="38">
        <v>2</v>
      </c>
      <c r="AJ80" s="39">
        <v>2</v>
      </c>
      <c r="AK80" s="34"/>
      <c r="AL80" s="37">
        <v>2</v>
      </c>
      <c r="AM80" s="38"/>
      <c r="AN80" s="39">
        <v>2</v>
      </c>
      <c r="AO80" s="34"/>
      <c r="AP80" s="37"/>
      <c r="AQ80" s="38"/>
      <c r="AR80" s="38"/>
      <c r="AS80" s="38"/>
      <c r="AT80" s="38"/>
      <c r="AU80" s="38"/>
      <c r="AV80" s="39"/>
      <c r="AW80" s="2"/>
      <c r="AX80" s="2">
        <f t="shared" si="17"/>
      </c>
      <c r="AY80" s="2"/>
      <c r="AZ80" s="2"/>
      <c r="BA80" s="2"/>
      <c r="BB80" s="2"/>
      <c r="BC80" s="2"/>
      <c r="BD80" s="2"/>
      <c r="BE80" s="2"/>
    </row>
    <row r="81" spans="1:57" s="18" customFormat="1" ht="18.75">
      <c r="A81" s="31" t="s">
        <v>105</v>
      </c>
      <c r="B81" s="32"/>
      <c r="C81" s="33">
        <f t="shared" si="22"/>
        <v>5</v>
      </c>
      <c r="D81" s="34"/>
      <c r="E81" s="35"/>
      <c r="F81" s="36">
        <v>5</v>
      </c>
      <c r="G81" s="34"/>
      <c r="H81" s="37">
        <v>5</v>
      </c>
      <c r="I81" s="38"/>
      <c r="J81" s="38"/>
      <c r="K81" s="39"/>
      <c r="L81" s="34"/>
      <c r="M81" s="37"/>
      <c r="N81" s="38"/>
      <c r="O81" s="38">
        <v>3</v>
      </c>
      <c r="P81" s="38">
        <v>1</v>
      </c>
      <c r="Q81" s="39">
        <v>1</v>
      </c>
      <c r="R81" s="34"/>
      <c r="S81" s="37"/>
      <c r="T81" s="38"/>
      <c r="U81" s="38"/>
      <c r="V81" s="38"/>
      <c r="W81" s="38"/>
      <c r="X81" s="38"/>
      <c r="Y81" s="38">
        <v>5</v>
      </c>
      <c r="Z81" s="39"/>
      <c r="AA81" s="34"/>
      <c r="AB81" s="37"/>
      <c r="AC81" s="38"/>
      <c r="AD81" s="39">
        <v>5</v>
      </c>
      <c r="AE81" s="34"/>
      <c r="AF81" s="37"/>
      <c r="AG81" s="38"/>
      <c r="AH81" s="38"/>
      <c r="AI81" s="38">
        <v>1</v>
      </c>
      <c r="AJ81" s="39">
        <v>4</v>
      </c>
      <c r="AK81" s="34"/>
      <c r="AL81" s="37">
        <v>5</v>
      </c>
      <c r="AM81" s="38"/>
      <c r="AN81" s="39"/>
      <c r="AO81" s="34"/>
      <c r="AP81" s="37"/>
      <c r="AQ81" s="38"/>
      <c r="AR81" s="38"/>
      <c r="AS81" s="38"/>
      <c r="AT81" s="38"/>
      <c r="AU81" s="38"/>
      <c r="AV81" s="39"/>
      <c r="AW81" s="2"/>
      <c r="AX81" s="2">
        <f t="shared" si="17"/>
      </c>
      <c r="AY81" s="2"/>
      <c r="AZ81" s="2"/>
      <c r="BA81" s="2"/>
      <c r="BB81" s="2"/>
      <c r="BC81" s="2"/>
      <c r="BD81" s="2"/>
      <c r="BE81" s="2"/>
    </row>
    <row r="82" spans="1:57" s="18" customFormat="1" ht="18.75">
      <c r="A82" s="31" t="s">
        <v>59</v>
      </c>
      <c r="B82" s="32"/>
      <c r="C82" s="33">
        <f t="shared" si="22"/>
        <v>5</v>
      </c>
      <c r="D82" s="34"/>
      <c r="E82" s="35">
        <v>1</v>
      </c>
      <c r="F82" s="36">
        <v>4</v>
      </c>
      <c r="G82" s="34"/>
      <c r="H82" s="37">
        <v>5</v>
      </c>
      <c r="I82" s="38"/>
      <c r="J82" s="38"/>
      <c r="K82" s="39"/>
      <c r="L82" s="34"/>
      <c r="M82" s="37"/>
      <c r="N82" s="38"/>
      <c r="O82" s="38">
        <v>3</v>
      </c>
      <c r="P82" s="38">
        <v>1</v>
      </c>
      <c r="Q82" s="39">
        <v>1</v>
      </c>
      <c r="R82" s="34"/>
      <c r="S82" s="37"/>
      <c r="T82" s="38"/>
      <c r="U82" s="38">
        <v>1</v>
      </c>
      <c r="V82" s="38"/>
      <c r="W82" s="38"/>
      <c r="X82" s="38"/>
      <c r="Y82" s="38">
        <v>2</v>
      </c>
      <c r="Z82" s="39">
        <v>2</v>
      </c>
      <c r="AA82" s="34"/>
      <c r="AB82" s="37"/>
      <c r="AC82" s="38"/>
      <c r="AD82" s="39">
        <v>5</v>
      </c>
      <c r="AE82" s="34"/>
      <c r="AF82" s="37"/>
      <c r="AG82" s="38"/>
      <c r="AH82" s="38"/>
      <c r="AI82" s="38">
        <v>4</v>
      </c>
      <c r="AJ82" s="39">
        <v>1</v>
      </c>
      <c r="AK82" s="34"/>
      <c r="AL82" s="37">
        <v>5</v>
      </c>
      <c r="AM82" s="38"/>
      <c r="AN82" s="39"/>
      <c r="AO82" s="34"/>
      <c r="AP82" s="37"/>
      <c r="AQ82" s="38"/>
      <c r="AR82" s="38"/>
      <c r="AS82" s="38"/>
      <c r="AT82" s="38"/>
      <c r="AU82" s="38"/>
      <c r="AV82" s="39"/>
      <c r="AW82" s="2"/>
      <c r="AX82" s="2">
        <f t="shared" si="17"/>
      </c>
      <c r="AY82" s="2"/>
      <c r="AZ82" s="2"/>
      <c r="BA82" s="2"/>
      <c r="BB82" s="2"/>
      <c r="BC82" s="2"/>
      <c r="BD82" s="2"/>
      <c r="BE82" s="2"/>
    </row>
    <row r="83" spans="1:57" s="18" customFormat="1" ht="18.75">
      <c r="A83" s="31" t="s">
        <v>60</v>
      </c>
      <c r="B83" s="32"/>
      <c r="C83" s="33">
        <f t="shared" si="22"/>
        <v>6</v>
      </c>
      <c r="D83" s="34"/>
      <c r="E83" s="35">
        <v>1</v>
      </c>
      <c r="F83" s="36">
        <v>5</v>
      </c>
      <c r="G83" s="34"/>
      <c r="H83" s="37">
        <v>6</v>
      </c>
      <c r="I83" s="38"/>
      <c r="J83" s="38"/>
      <c r="K83" s="39"/>
      <c r="L83" s="34"/>
      <c r="M83" s="37"/>
      <c r="N83" s="38"/>
      <c r="O83" s="38">
        <v>1</v>
      </c>
      <c r="P83" s="38">
        <v>3</v>
      </c>
      <c r="Q83" s="39">
        <v>2</v>
      </c>
      <c r="R83" s="34"/>
      <c r="S83" s="37"/>
      <c r="T83" s="38"/>
      <c r="U83" s="38"/>
      <c r="V83" s="38"/>
      <c r="W83" s="38"/>
      <c r="X83" s="38"/>
      <c r="Y83" s="38">
        <v>5</v>
      </c>
      <c r="Z83" s="39">
        <v>1</v>
      </c>
      <c r="AA83" s="34"/>
      <c r="AB83" s="37"/>
      <c r="AC83" s="38"/>
      <c r="AD83" s="39">
        <v>6</v>
      </c>
      <c r="AE83" s="34"/>
      <c r="AF83" s="37"/>
      <c r="AG83" s="38"/>
      <c r="AH83" s="38"/>
      <c r="AI83" s="38">
        <v>1</v>
      </c>
      <c r="AJ83" s="39">
        <v>5</v>
      </c>
      <c r="AK83" s="34"/>
      <c r="AL83" s="37">
        <v>5</v>
      </c>
      <c r="AM83" s="38"/>
      <c r="AN83" s="39">
        <v>1</v>
      </c>
      <c r="AO83" s="34"/>
      <c r="AP83" s="37"/>
      <c r="AQ83" s="38"/>
      <c r="AR83" s="38"/>
      <c r="AS83" s="38"/>
      <c r="AT83" s="38"/>
      <c r="AU83" s="38"/>
      <c r="AV83" s="39"/>
      <c r="AW83" s="2"/>
      <c r="AX83" s="2">
        <f t="shared" si="17"/>
      </c>
      <c r="AY83" s="2"/>
      <c r="AZ83" s="2"/>
      <c r="BA83" s="2"/>
      <c r="BB83" s="2"/>
      <c r="BC83" s="2"/>
      <c r="BD83" s="2"/>
      <c r="BE83" s="2"/>
    </row>
    <row r="84" spans="1:57" s="18" customFormat="1" ht="18.75">
      <c r="A84" s="31" t="s">
        <v>61</v>
      </c>
      <c r="B84" s="32"/>
      <c r="C84" s="33">
        <f t="shared" si="22"/>
        <v>6</v>
      </c>
      <c r="D84" s="34"/>
      <c r="E84" s="35">
        <v>2</v>
      </c>
      <c r="F84" s="36">
        <v>4</v>
      </c>
      <c r="G84" s="34"/>
      <c r="H84" s="37">
        <v>6</v>
      </c>
      <c r="I84" s="38"/>
      <c r="J84" s="38"/>
      <c r="K84" s="39"/>
      <c r="L84" s="34"/>
      <c r="M84" s="37"/>
      <c r="N84" s="38">
        <v>1</v>
      </c>
      <c r="O84" s="38">
        <v>2</v>
      </c>
      <c r="P84" s="38">
        <v>1</v>
      </c>
      <c r="Q84" s="39">
        <v>2</v>
      </c>
      <c r="R84" s="34"/>
      <c r="S84" s="37"/>
      <c r="T84" s="38"/>
      <c r="U84" s="38"/>
      <c r="V84" s="38"/>
      <c r="W84" s="38"/>
      <c r="X84" s="38"/>
      <c r="Y84" s="38">
        <v>6</v>
      </c>
      <c r="Z84" s="39"/>
      <c r="AA84" s="34"/>
      <c r="AB84" s="37"/>
      <c r="AC84" s="38"/>
      <c r="AD84" s="39">
        <v>6</v>
      </c>
      <c r="AE84" s="34"/>
      <c r="AF84" s="37"/>
      <c r="AG84" s="38"/>
      <c r="AH84" s="38">
        <v>2</v>
      </c>
      <c r="AI84" s="38">
        <v>1</v>
      </c>
      <c r="AJ84" s="39">
        <v>3</v>
      </c>
      <c r="AK84" s="34"/>
      <c r="AL84" s="37">
        <v>4</v>
      </c>
      <c r="AM84" s="38">
        <v>2</v>
      </c>
      <c r="AN84" s="39"/>
      <c r="AO84" s="34"/>
      <c r="AP84" s="37"/>
      <c r="AQ84" s="38"/>
      <c r="AR84" s="38">
        <v>1</v>
      </c>
      <c r="AS84" s="38"/>
      <c r="AT84" s="38"/>
      <c r="AU84" s="38">
        <v>1</v>
      </c>
      <c r="AV84" s="39"/>
      <c r="AW84" s="2"/>
      <c r="AX84" s="2">
        <f t="shared" si="17"/>
      </c>
      <c r="AY84" s="2"/>
      <c r="AZ84" s="2"/>
      <c r="BA84" s="2"/>
      <c r="BB84" s="2"/>
      <c r="BC84" s="2"/>
      <c r="BD84" s="2"/>
      <c r="BE84" s="2"/>
    </row>
    <row r="85" spans="1:57" s="18" customFormat="1" ht="18.75">
      <c r="A85" s="31" t="s">
        <v>62</v>
      </c>
      <c r="B85" s="32"/>
      <c r="C85" s="33">
        <f t="shared" si="22"/>
        <v>6</v>
      </c>
      <c r="D85" s="34"/>
      <c r="E85" s="35">
        <v>3</v>
      </c>
      <c r="F85" s="36">
        <v>3</v>
      </c>
      <c r="G85" s="34"/>
      <c r="H85" s="37">
        <v>6</v>
      </c>
      <c r="I85" s="38"/>
      <c r="J85" s="38"/>
      <c r="K85" s="39"/>
      <c r="L85" s="34"/>
      <c r="M85" s="37"/>
      <c r="N85" s="38">
        <v>2</v>
      </c>
      <c r="O85" s="38">
        <v>4</v>
      </c>
      <c r="P85" s="38"/>
      <c r="Q85" s="39"/>
      <c r="R85" s="34"/>
      <c r="S85" s="37">
        <v>1</v>
      </c>
      <c r="T85" s="38"/>
      <c r="U85" s="38">
        <v>1</v>
      </c>
      <c r="V85" s="38"/>
      <c r="W85" s="38"/>
      <c r="X85" s="38"/>
      <c r="Y85" s="38">
        <v>4</v>
      </c>
      <c r="Z85" s="39"/>
      <c r="AA85" s="34"/>
      <c r="AB85" s="37"/>
      <c r="AC85" s="38"/>
      <c r="AD85" s="39">
        <v>6</v>
      </c>
      <c r="AE85" s="34"/>
      <c r="AF85" s="37"/>
      <c r="AG85" s="38"/>
      <c r="AH85" s="38">
        <v>2</v>
      </c>
      <c r="AI85" s="38">
        <v>1</v>
      </c>
      <c r="AJ85" s="39">
        <v>3</v>
      </c>
      <c r="AK85" s="34"/>
      <c r="AL85" s="37">
        <v>4</v>
      </c>
      <c r="AM85" s="38">
        <v>2</v>
      </c>
      <c r="AN85" s="39"/>
      <c r="AO85" s="34"/>
      <c r="AP85" s="37"/>
      <c r="AQ85" s="38"/>
      <c r="AR85" s="38">
        <v>1</v>
      </c>
      <c r="AS85" s="38"/>
      <c r="AT85" s="38">
        <v>1</v>
      </c>
      <c r="AU85" s="38"/>
      <c r="AV85" s="39"/>
      <c r="AW85" s="2"/>
      <c r="AX85" s="2">
        <f t="shared" si="17"/>
      </c>
      <c r="AY85" s="2"/>
      <c r="AZ85" s="2"/>
      <c r="BA85" s="2"/>
      <c r="BB85" s="2"/>
      <c r="BC85" s="2"/>
      <c r="BD85" s="2"/>
      <c r="BE85" s="2"/>
    </row>
    <row r="86" spans="1:57" s="18" customFormat="1" ht="18.75">
      <c r="A86" s="31" t="s">
        <v>63</v>
      </c>
      <c r="B86" s="32"/>
      <c r="C86" s="33">
        <f t="shared" si="22"/>
        <v>26</v>
      </c>
      <c r="D86" s="34"/>
      <c r="E86" s="35">
        <v>15</v>
      </c>
      <c r="F86" s="36">
        <v>11</v>
      </c>
      <c r="G86" s="34"/>
      <c r="H86" s="37"/>
      <c r="I86" s="38">
        <v>26</v>
      </c>
      <c r="J86" s="38"/>
      <c r="K86" s="39"/>
      <c r="L86" s="34"/>
      <c r="M86" s="37">
        <v>6</v>
      </c>
      <c r="N86" s="38">
        <v>12</v>
      </c>
      <c r="O86" s="38">
        <v>5</v>
      </c>
      <c r="P86" s="38">
        <v>2</v>
      </c>
      <c r="Q86" s="39">
        <v>1</v>
      </c>
      <c r="R86" s="34"/>
      <c r="S86" s="37"/>
      <c r="T86" s="38"/>
      <c r="U86" s="38"/>
      <c r="V86" s="38">
        <v>1</v>
      </c>
      <c r="W86" s="38"/>
      <c r="X86" s="38"/>
      <c r="Y86" s="38">
        <v>25</v>
      </c>
      <c r="Z86" s="39"/>
      <c r="AA86" s="34"/>
      <c r="AB86" s="37"/>
      <c r="AC86" s="38"/>
      <c r="AD86" s="39">
        <v>26</v>
      </c>
      <c r="AE86" s="34"/>
      <c r="AF86" s="37"/>
      <c r="AG86" s="38">
        <v>3</v>
      </c>
      <c r="AH86" s="38">
        <v>17</v>
      </c>
      <c r="AI86" s="38">
        <v>6</v>
      </c>
      <c r="AJ86" s="39"/>
      <c r="AK86" s="34"/>
      <c r="AL86" s="37">
        <v>5</v>
      </c>
      <c r="AM86" s="38">
        <v>3</v>
      </c>
      <c r="AN86" s="39">
        <v>18</v>
      </c>
      <c r="AO86" s="34"/>
      <c r="AP86" s="37"/>
      <c r="AQ86" s="38"/>
      <c r="AR86" s="38"/>
      <c r="AS86" s="38">
        <v>1</v>
      </c>
      <c r="AT86" s="38"/>
      <c r="AU86" s="38">
        <v>1</v>
      </c>
      <c r="AV86" s="39">
        <v>1</v>
      </c>
      <c r="AW86" s="2"/>
      <c r="AX86" s="2">
        <f t="shared" si="17"/>
      </c>
      <c r="AY86" s="2"/>
      <c r="AZ86" s="2"/>
      <c r="BA86" s="2"/>
      <c r="BB86" s="2"/>
      <c r="BC86" s="2"/>
      <c r="BD86" s="2"/>
      <c r="BE86" s="2"/>
    </row>
    <row r="87" spans="1:57" s="18" customFormat="1" ht="18.75">
      <c r="A87" s="31" t="s">
        <v>130</v>
      </c>
      <c r="B87" s="32"/>
      <c r="C87" s="33">
        <f t="shared" si="22"/>
        <v>2</v>
      </c>
      <c r="D87" s="34"/>
      <c r="E87" s="35"/>
      <c r="F87" s="36">
        <v>2</v>
      </c>
      <c r="G87" s="34"/>
      <c r="H87" s="37">
        <v>2</v>
      </c>
      <c r="I87" s="38"/>
      <c r="J87" s="38"/>
      <c r="K87" s="39"/>
      <c r="L87" s="34"/>
      <c r="M87" s="37"/>
      <c r="N87" s="38">
        <v>1</v>
      </c>
      <c r="O87" s="38"/>
      <c r="P87" s="38"/>
      <c r="Q87" s="39">
        <v>1</v>
      </c>
      <c r="R87" s="34"/>
      <c r="S87" s="37"/>
      <c r="T87" s="38"/>
      <c r="U87" s="38"/>
      <c r="V87" s="38"/>
      <c r="W87" s="38"/>
      <c r="X87" s="38"/>
      <c r="Y87" s="38">
        <v>2</v>
      </c>
      <c r="Z87" s="39"/>
      <c r="AA87" s="34"/>
      <c r="AB87" s="37"/>
      <c r="AC87" s="38"/>
      <c r="AD87" s="39">
        <v>2</v>
      </c>
      <c r="AE87" s="34"/>
      <c r="AF87" s="37"/>
      <c r="AG87" s="38"/>
      <c r="AH87" s="38">
        <v>1</v>
      </c>
      <c r="AI87" s="38"/>
      <c r="AJ87" s="39">
        <v>1</v>
      </c>
      <c r="AK87" s="34"/>
      <c r="AL87" s="37"/>
      <c r="AM87" s="38"/>
      <c r="AN87" s="39">
        <v>2</v>
      </c>
      <c r="AO87" s="34"/>
      <c r="AP87" s="37"/>
      <c r="AQ87" s="38"/>
      <c r="AR87" s="38"/>
      <c r="AS87" s="38"/>
      <c r="AT87" s="38"/>
      <c r="AU87" s="38"/>
      <c r="AV87" s="39"/>
      <c r="AW87" s="2"/>
      <c r="AX87" s="2">
        <f t="shared" si="17"/>
      </c>
      <c r="AY87" s="2"/>
      <c r="AZ87" s="2"/>
      <c r="BA87" s="2"/>
      <c r="BB87" s="2"/>
      <c r="BC87" s="2"/>
      <c r="BD87" s="2"/>
      <c r="BE87" s="2"/>
    </row>
    <row r="88" spans="1:57" s="18" customFormat="1" ht="18.75">
      <c r="A88" s="31"/>
      <c r="B88" s="32"/>
      <c r="C88" s="33"/>
      <c r="D88" s="34"/>
      <c r="E88" s="35"/>
      <c r="F88" s="36"/>
      <c r="G88" s="34"/>
      <c r="H88" s="35"/>
      <c r="I88" s="34"/>
      <c r="J88" s="34"/>
      <c r="K88" s="36"/>
      <c r="L88" s="34"/>
      <c r="M88" s="35"/>
      <c r="N88" s="34"/>
      <c r="O88" s="34"/>
      <c r="P88" s="34"/>
      <c r="Q88" s="36"/>
      <c r="R88" s="34"/>
      <c r="S88" s="35"/>
      <c r="T88" s="34"/>
      <c r="U88" s="34"/>
      <c r="V88" s="34"/>
      <c r="W88" s="34"/>
      <c r="X88" s="34"/>
      <c r="Y88" s="34"/>
      <c r="Z88" s="36"/>
      <c r="AA88" s="34"/>
      <c r="AB88" s="35"/>
      <c r="AC88" s="34"/>
      <c r="AD88" s="36"/>
      <c r="AE88" s="34"/>
      <c r="AF88" s="35"/>
      <c r="AG88" s="34"/>
      <c r="AH88" s="34"/>
      <c r="AI88" s="34"/>
      <c r="AJ88" s="36"/>
      <c r="AK88" s="34"/>
      <c r="AL88" s="35"/>
      <c r="AM88" s="34"/>
      <c r="AN88" s="36"/>
      <c r="AO88" s="34"/>
      <c r="AP88" s="35"/>
      <c r="AQ88" s="34"/>
      <c r="AR88" s="34"/>
      <c r="AS88" s="34"/>
      <c r="AT88" s="34"/>
      <c r="AU88" s="34"/>
      <c r="AV88" s="36"/>
      <c r="AW88" s="2"/>
      <c r="AX88" s="2">
        <f t="shared" si="17"/>
      </c>
      <c r="AY88" s="2"/>
      <c r="AZ88" s="2"/>
      <c r="BA88" s="2"/>
      <c r="BB88" s="2"/>
      <c r="BC88" s="2"/>
      <c r="BD88" s="2"/>
      <c r="BE88" s="2"/>
    </row>
    <row r="89" spans="1:57" s="22" customFormat="1" ht="18.75">
      <c r="A89" s="43" t="s">
        <v>3</v>
      </c>
      <c r="B89" s="44"/>
      <c r="C89" s="33">
        <f>SUM(E89:AN89)/7</f>
        <v>65</v>
      </c>
      <c r="D89" s="45"/>
      <c r="E89" s="46">
        <f>SUM(E79:E87)</f>
        <v>24</v>
      </c>
      <c r="F89" s="47">
        <f>SUM(F79:F87)</f>
        <v>41</v>
      </c>
      <c r="G89" s="45"/>
      <c r="H89" s="46">
        <f>SUM(H79:H87)</f>
        <v>37</v>
      </c>
      <c r="I89" s="45">
        <f>SUM(I79:I87)</f>
        <v>28</v>
      </c>
      <c r="J89" s="45">
        <f>SUM(J79:J87)</f>
        <v>0</v>
      </c>
      <c r="K89" s="47">
        <f>SUM(K79:K87)</f>
        <v>0</v>
      </c>
      <c r="L89" s="45"/>
      <c r="M89" s="46">
        <f>SUM(M79:M87)</f>
        <v>6</v>
      </c>
      <c r="N89" s="45">
        <f>SUM(N79:N87)</f>
        <v>16</v>
      </c>
      <c r="O89" s="45">
        <f>SUM(O79:O87)</f>
        <v>20</v>
      </c>
      <c r="P89" s="45">
        <f>SUM(P79:P87)</f>
        <v>11</v>
      </c>
      <c r="Q89" s="47">
        <f>SUM(Q79:Q87)</f>
        <v>12</v>
      </c>
      <c r="R89" s="45"/>
      <c r="S89" s="46">
        <f>SUM(S79:S87)</f>
        <v>1</v>
      </c>
      <c r="T89" s="45">
        <f>SUM(T79:T87)</f>
        <v>1</v>
      </c>
      <c r="U89" s="45">
        <f>SUM(U79:U87)</f>
        <v>3</v>
      </c>
      <c r="V89" s="45">
        <f>SUM(V79:V87)</f>
        <v>1</v>
      </c>
      <c r="W89" s="45">
        <f>SUM(W79:W87)</f>
        <v>0</v>
      </c>
      <c r="X89" s="45">
        <f>SUM(X79:X87)</f>
        <v>0</v>
      </c>
      <c r="Y89" s="45">
        <f>SUM(Y79:Y87)</f>
        <v>54</v>
      </c>
      <c r="Z89" s="47">
        <f>SUM(Z79:Z87)</f>
        <v>5</v>
      </c>
      <c r="AA89" s="45"/>
      <c r="AB89" s="46">
        <f>SUM(AB79:AB87)</f>
        <v>0</v>
      </c>
      <c r="AC89" s="45">
        <f>SUM(AC79:AC87)</f>
        <v>0</v>
      </c>
      <c r="AD89" s="47">
        <f>SUM(AD79:AD87)</f>
        <v>65</v>
      </c>
      <c r="AE89" s="45"/>
      <c r="AF89" s="46">
        <f>SUM(AF79:AF87)</f>
        <v>0</v>
      </c>
      <c r="AG89" s="45">
        <f>SUM(AG79:AG87)</f>
        <v>3</v>
      </c>
      <c r="AH89" s="45">
        <f>SUM(AH79:AH87)</f>
        <v>22</v>
      </c>
      <c r="AI89" s="45">
        <f>SUM(AI79:AI87)</f>
        <v>16</v>
      </c>
      <c r="AJ89" s="47">
        <f>SUM(AJ79:AJ87)</f>
        <v>24</v>
      </c>
      <c r="AK89" s="45"/>
      <c r="AL89" s="46">
        <f>SUM(AL79:AL87)</f>
        <v>30</v>
      </c>
      <c r="AM89" s="45">
        <f>SUM(AM79:AM87)</f>
        <v>7</v>
      </c>
      <c r="AN89" s="47">
        <f>SUM(AN79:AN87)</f>
        <v>28</v>
      </c>
      <c r="AO89" s="45"/>
      <c r="AP89" s="46">
        <f>SUM(AP79:AP87)</f>
        <v>0</v>
      </c>
      <c r="AQ89" s="45">
        <f>SUM(AQ79:AQ87)</f>
        <v>0</v>
      </c>
      <c r="AR89" s="45">
        <f>SUM(AR79:AR87)</f>
        <v>2</v>
      </c>
      <c r="AS89" s="45">
        <f>SUM(AS79:AS87)</f>
        <v>1</v>
      </c>
      <c r="AT89" s="45">
        <f>SUM(AT79:AT87)</f>
        <v>1</v>
      </c>
      <c r="AU89" s="45">
        <f>SUM(AU79:AU87)</f>
        <v>2</v>
      </c>
      <c r="AV89" s="47">
        <f>SUM(AV79:AV87)</f>
        <v>1</v>
      </c>
      <c r="AW89" s="8"/>
      <c r="AX89" s="2">
        <f t="shared" si="17"/>
      </c>
      <c r="AY89" s="8"/>
      <c r="AZ89" s="8"/>
      <c r="BA89" s="8"/>
      <c r="BB89" s="8"/>
      <c r="BC89" s="8"/>
      <c r="BD89" s="8"/>
      <c r="BE89" s="8"/>
    </row>
    <row r="90" spans="1:57" s="22" customFormat="1" ht="18.75">
      <c r="A90" s="43" t="s">
        <v>108</v>
      </c>
      <c r="B90" s="44"/>
      <c r="C90" s="48">
        <f>C89/C133</f>
        <v>0.08004926108374384</v>
      </c>
      <c r="D90" s="45"/>
      <c r="E90" s="49">
        <f>E89/$C89</f>
        <v>0.36923076923076925</v>
      </c>
      <c r="F90" s="50">
        <f>F89/$C89</f>
        <v>0.6307692307692307</v>
      </c>
      <c r="G90" s="51"/>
      <c r="H90" s="49">
        <f>H89/$C89</f>
        <v>0.5692307692307692</v>
      </c>
      <c r="I90" s="51">
        <f>I89/$C89</f>
        <v>0.4307692307692308</v>
      </c>
      <c r="J90" s="51">
        <f>J89/$C89</f>
        <v>0</v>
      </c>
      <c r="K90" s="50">
        <f>K89/$C89</f>
        <v>0</v>
      </c>
      <c r="L90" s="51"/>
      <c r="M90" s="49">
        <f>M89/$C89</f>
        <v>0.09230769230769231</v>
      </c>
      <c r="N90" s="51">
        <f>N89/$C89</f>
        <v>0.24615384615384617</v>
      </c>
      <c r="O90" s="51">
        <f>O89/$C89</f>
        <v>0.3076923076923077</v>
      </c>
      <c r="P90" s="51">
        <f>P89/$C89</f>
        <v>0.16923076923076924</v>
      </c>
      <c r="Q90" s="50">
        <f>Q89/$C89</f>
        <v>0.18461538461538463</v>
      </c>
      <c r="R90" s="51"/>
      <c r="S90" s="49">
        <f>S89/$C89</f>
        <v>0.015384615384615385</v>
      </c>
      <c r="T90" s="51">
        <f aca="true" t="shared" si="23" ref="T90:Y90">T89/$C89</f>
        <v>0.015384615384615385</v>
      </c>
      <c r="U90" s="51">
        <f t="shared" si="23"/>
        <v>0.046153846153846156</v>
      </c>
      <c r="V90" s="51">
        <f t="shared" si="23"/>
        <v>0.015384615384615385</v>
      </c>
      <c r="W90" s="51">
        <f t="shared" si="23"/>
        <v>0</v>
      </c>
      <c r="X90" s="51">
        <f t="shared" si="23"/>
        <v>0</v>
      </c>
      <c r="Y90" s="51">
        <f t="shared" si="23"/>
        <v>0.8307692307692308</v>
      </c>
      <c r="Z90" s="50">
        <f>Z89/$C89</f>
        <v>0.07692307692307693</v>
      </c>
      <c r="AA90" s="51"/>
      <c r="AB90" s="49">
        <f aca="true" t="shared" si="24" ref="AB90:AV90">AB89/$C89</f>
        <v>0</v>
      </c>
      <c r="AC90" s="51">
        <f t="shared" si="24"/>
        <v>0</v>
      </c>
      <c r="AD90" s="50">
        <f t="shared" si="24"/>
        <v>1</v>
      </c>
      <c r="AE90" s="51"/>
      <c r="AF90" s="49">
        <f t="shared" si="24"/>
        <v>0</v>
      </c>
      <c r="AG90" s="51">
        <f t="shared" si="24"/>
        <v>0.046153846153846156</v>
      </c>
      <c r="AH90" s="51">
        <f t="shared" si="24"/>
        <v>0.3384615384615385</v>
      </c>
      <c r="AI90" s="51">
        <f t="shared" si="24"/>
        <v>0.24615384615384617</v>
      </c>
      <c r="AJ90" s="50">
        <f t="shared" si="24"/>
        <v>0.36923076923076925</v>
      </c>
      <c r="AK90" s="51"/>
      <c r="AL90" s="49">
        <f t="shared" si="24"/>
        <v>0.46153846153846156</v>
      </c>
      <c r="AM90" s="51">
        <f t="shared" si="24"/>
        <v>0.1076923076923077</v>
      </c>
      <c r="AN90" s="50">
        <f t="shared" si="24"/>
        <v>0.4307692307692308</v>
      </c>
      <c r="AO90" s="51"/>
      <c r="AP90" s="49">
        <f t="shared" si="24"/>
        <v>0</v>
      </c>
      <c r="AQ90" s="51">
        <f t="shared" si="24"/>
        <v>0</v>
      </c>
      <c r="AR90" s="51">
        <f t="shared" si="24"/>
        <v>0.03076923076923077</v>
      </c>
      <c r="AS90" s="51">
        <f t="shared" si="24"/>
        <v>0.015384615384615385</v>
      </c>
      <c r="AT90" s="51">
        <f t="shared" si="24"/>
        <v>0.015384615384615385</v>
      </c>
      <c r="AU90" s="51">
        <f t="shared" si="24"/>
        <v>0.03076923076923077</v>
      </c>
      <c r="AV90" s="50">
        <f t="shared" si="24"/>
        <v>0.015384615384615385</v>
      </c>
      <c r="AW90" s="8"/>
      <c r="AX90" s="2">
        <f t="shared" si="17"/>
      </c>
      <c r="AY90" s="8"/>
      <c r="AZ90" s="8"/>
      <c r="BA90" s="8"/>
      <c r="BB90" s="8"/>
      <c r="BC90" s="8"/>
      <c r="BD90" s="8"/>
      <c r="BE90" s="8"/>
    </row>
    <row r="91" spans="1:57" s="18" customFormat="1" ht="18.75">
      <c r="A91" s="52"/>
      <c r="B91" s="53"/>
      <c r="C91" s="54"/>
      <c r="D91" s="34"/>
      <c r="E91" s="35"/>
      <c r="F91" s="36"/>
      <c r="G91" s="34"/>
      <c r="H91" s="35"/>
      <c r="I91" s="34"/>
      <c r="J91" s="34"/>
      <c r="K91" s="36"/>
      <c r="L91" s="34"/>
      <c r="M91" s="35"/>
      <c r="N91" s="34"/>
      <c r="O91" s="34"/>
      <c r="P91" s="34"/>
      <c r="Q91" s="36"/>
      <c r="R91" s="34"/>
      <c r="S91" s="35"/>
      <c r="T91" s="34"/>
      <c r="U91" s="34"/>
      <c r="V91" s="34"/>
      <c r="W91" s="34"/>
      <c r="X91" s="34"/>
      <c r="Y91" s="34"/>
      <c r="Z91" s="36"/>
      <c r="AA91" s="34"/>
      <c r="AB91" s="35"/>
      <c r="AC91" s="34"/>
      <c r="AD91" s="36"/>
      <c r="AE91" s="34"/>
      <c r="AF91" s="35"/>
      <c r="AG91" s="34"/>
      <c r="AH91" s="34"/>
      <c r="AI91" s="34"/>
      <c r="AJ91" s="36"/>
      <c r="AK91" s="34"/>
      <c r="AL91" s="35"/>
      <c r="AM91" s="34"/>
      <c r="AN91" s="36"/>
      <c r="AO91" s="34"/>
      <c r="AP91" s="35"/>
      <c r="AQ91" s="34"/>
      <c r="AR91" s="34"/>
      <c r="AS91" s="34"/>
      <c r="AT91" s="34"/>
      <c r="AU91" s="34"/>
      <c r="AV91" s="36"/>
      <c r="AW91" s="2"/>
      <c r="AX91" s="2">
        <f t="shared" si="17"/>
      </c>
      <c r="AY91" s="2"/>
      <c r="AZ91" s="2"/>
      <c r="BA91" s="2"/>
      <c r="BB91" s="2"/>
      <c r="BC91" s="2"/>
      <c r="BD91" s="2"/>
      <c r="BE91" s="2"/>
    </row>
    <row r="92" spans="1:57" s="18" customFormat="1" ht="18.75">
      <c r="A92" s="17" t="s">
        <v>9</v>
      </c>
      <c r="B92" s="61"/>
      <c r="C92" s="54"/>
      <c r="D92" s="34"/>
      <c r="E92" s="35"/>
      <c r="F92" s="36"/>
      <c r="G92" s="34"/>
      <c r="H92" s="37"/>
      <c r="I92" s="38"/>
      <c r="J92" s="38"/>
      <c r="K92" s="39"/>
      <c r="L92" s="34"/>
      <c r="M92" s="37"/>
      <c r="N92" s="38"/>
      <c r="O92" s="38"/>
      <c r="P92" s="38"/>
      <c r="Q92" s="39"/>
      <c r="R92" s="34"/>
      <c r="S92" s="37"/>
      <c r="T92" s="38"/>
      <c r="U92" s="38"/>
      <c r="V92" s="38"/>
      <c r="W92" s="38"/>
      <c r="X92" s="38"/>
      <c r="Y92" s="38"/>
      <c r="Z92" s="39"/>
      <c r="AA92" s="34"/>
      <c r="AB92" s="66"/>
      <c r="AC92" s="38"/>
      <c r="AD92" s="39"/>
      <c r="AE92" s="34"/>
      <c r="AF92" s="37"/>
      <c r="AG92" s="38"/>
      <c r="AH92" s="38"/>
      <c r="AI92" s="38"/>
      <c r="AJ92" s="39"/>
      <c r="AK92" s="34"/>
      <c r="AL92" s="37"/>
      <c r="AM92" s="38"/>
      <c r="AN92" s="39"/>
      <c r="AO92" s="34"/>
      <c r="AP92" s="37"/>
      <c r="AQ92" s="38"/>
      <c r="AR92" s="38"/>
      <c r="AS92" s="38"/>
      <c r="AT92" s="38"/>
      <c r="AU92" s="38"/>
      <c r="AV92" s="39"/>
      <c r="AW92" s="2"/>
      <c r="AX92" s="2">
        <f t="shared" si="17"/>
      </c>
      <c r="AY92" s="2"/>
      <c r="AZ92" s="2"/>
      <c r="BA92" s="2"/>
      <c r="BB92" s="2"/>
      <c r="BC92" s="2"/>
      <c r="BD92" s="2"/>
      <c r="BE92" s="2"/>
    </row>
    <row r="93" spans="1:57" s="18" customFormat="1" ht="18.75">
      <c r="A93" s="31" t="s">
        <v>99</v>
      </c>
      <c r="B93" s="32"/>
      <c r="C93" s="33">
        <f>SUM(E93:AN93)/7</f>
        <v>1</v>
      </c>
      <c r="D93" s="34"/>
      <c r="E93" s="35"/>
      <c r="F93" s="36">
        <v>1</v>
      </c>
      <c r="G93" s="34"/>
      <c r="H93" s="37">
        <v>1</v>
      </c>
      <c r="I93" s="38"/>
      <c r="J93" s="38"/>
      <c r="K93" s="39"/>
      <c r="L93" s="34"/>
      <c r="M93" s="37"/>
      <c r="N93" s="38"/>
      <c r="O93" s="38"/>
      <c r="P93" s="38"/>
      <c r="Q93" s="39">
        <v>1</v>
      </c>
      <c r="R93" s="34"/>
      <c r="S93" s="37"/>
      <c r="T93" s="38"/>
      <c r="U93" s="38"/>
      <c r="V93" s="38"/>
      <c r="W93" s="38"/>
      <c r="X93" s="38"/>
      <c r="Y93" s="38">
        <v>1</v>
      </c>
      <c r="Z93" s="39"/>
      <c r="AA93" s="34"/>
      <c r="AB93" s="37"/>
      <c r="AC93" s="38"/>
      <c r="AD93" s="39">
        <v>1</v>
      </c>
      <c r="AE93" s="34"/>
      <c r="AF93" s="37"/>
      <c r="AG93" s="38"/>
      <c r="AH93" s="38"/>
      <c r="AI93" s="38"/>
      <c r="AJ93" s="39">
        <v>1</v>
      </c>
      <c r="AK93" s="34"/>
      <c r="AL93" s="37">
        <v>1</v>
      </c>
      <c r="AM93" s="38"/>
      <c r="AN93" s="39"/>
      <c r="AO93" s="34"/>
      <c r="AP93" s="37"/>
      <c r="AQ93" s="38"/>
      <c r="AR93" s="38"/>
      <c r="AS93" s="38"/>
      <c r="AT93" s="38"/>
      <c r="AU93" s="38"/>
      <c r="AV93" s="39"/>
      <c r="AW93" s="2"/>
      <c r="AX93" s="2">
        <f t="shared" si="17"/>
      </c>
      <c r="AY93" s="2"/>
      <c r="AZ93" s="2"/>
      <c r="BA93" s="2"/>
      <c r="BB93" s="2"/>
      <c r="BC93" s="2"/>
      <c r="BD93" s="2"/>
      <c r="BE93" s="2"/>
    </row>
    <row r="94" spans="1:57" s="18" customFormat="1" ht="18.75">
      <c r="A94" s="31" t="s">
        <v>131</v>
      </c>
      <c r="B94" s="32"/>
      <c r="C94" s="33">
        <f>SUM(E94:AN94)/7</f>
        <v>14</v>
      </c>
      <c r="D94" s="34"/>
      <c r="E94" s="35">
        <v>4</v>
      </c>
      <c r="F94" s="36">
        <v>10</v>
      </c>
      <c r="G94" s="34"/>
      <c r="H94" s="37">
        <v>11</v>
      </c>
      <c r="I94" s="38">
        <v>1</v>
      </c>
      <c r="J94" s="38">
        <v>2</v>
      </c>
      <c r="K94" s="39"/>
      <c r="L94" s="34"/>
      <c r="M94" s="37"/>
      <c r="N94" s="38">
        <v>2</v>
      </c>
      <c r="O94" s="38">
        <v>3</v>
      </c>
      <c r="P94" s="38">
        <v>5</v>
      </c>
      <c r="Q94" s="39">
        <v>4</v>
      </c>
      <c r="R94" s="34"/>
      <c r="S94" s="37">
        <v>1</v>
      </c>
      <c r="T94" s="38"/>
      <c r="U94" s="38"/>
      <c r="V94" s="38"/>
      <c r="W94" s="38"/>
      <c r="X94" s="38"/>
      <c r="Y94" s="38">
        <v>12</v>
      </c>
      <c r="Z94" s="39">
        <v>1</v>
      </c>
      <c r="AA94" s="34"/>
      <c r="AB94" s="37"/>
      <c r="AC94" s="38">
        <v>14</v>
      </c>
      <c r="AD94" s="39"/>
      <c r="AE94" s="34"/>
      <c r="AF94" s="37"/>
      <c r="AG94" s="38">
        <v>1</v>
      </c>
      <c r="AH94" s="38">
        <v>7</v>
      </c>
      <c r="AI94" s="38">
        <v>3</v>
      </c>
      <c r="AJ94" s="39">
        <v>3</v>
      </c>
      <c r="AK94" s="34"/>
      <c r="AL94" s="37">
        <v>5</v>
      </c>
      <c r="AM94" s="38">
        <v>5</v>
      </c>
      <c r="AN94" s="39">
        <v>4</v>
      </c>
      <c r="AO94" s="34"/>
      <c r="AP94" s="37"/>
      <c r="AQ94" s="38"/>
      <c r="AR94" s="38">
        <v>2</v>
      </c>
      <c r="AS94" s="38"/>
      <c r="AT94" s="38">
        <v>1</v>
      </c>
      <c r="AU94" s="38"/>
      <c r="AV94" s="39">
        <v>2</v>
      </c>
      <c r="AW94" s="2"/>
      <c r="AX94" s="2">
        <f t="shared" si="17"/>
      </c>
      <c r="AY94" s="2"/>
      <c r="AZ94" s="2"/>
      <c r="BA94" s="2"/>
      <c r="BB94" s="2"/>
      <c r="BC94" s="2"/>
      <c r="BD94" s="2"/>
      <c r="BE94" s="2"/>
    </row>
    <row r="95" spans="1:57" s="18" customFormat="1" ht="18.75">
      <c r="A95" s="52"/>
      <c r="B95" s="53"/>
      <c r="C95" s="54"/>
      <c r="D95" s="34"/>
      <c r="E95" s="35"/>
      <c r="F95" s="36"/>
      <c r="G95" s="34"/>
      <c r="H95" s="37"/>
      <c r="I95" s="38"/>
      <c r="J95" s="38"/>
      <c r="K95" s="39"/>
      <c r="L95" s="34"/>
      <c r="M95" s="37"/>
      <c r="N95" s="38"/>
      <c r="O95" s="38"/>
      <c r="P95" s="38"/>
      <c r="Q95" s="39"/>
      <c r="R95" s="34"/>
      <c r="S95" s="37"/>
      <c r="T95" s="38"/>
      <c r="U95" s="38"/>
      <c r="V95" s="38"/>
      <c r="W95" s="38"/>
      <c r="X95" s="38"/>
      <c r="Y95" s="38"/>
      <c r="Z95" s="39"/>
      <c r="AA95" s="34"/>
      <c r="AB95" s="37"/>
      <c r="AC95" s="38"/>
      <c r="AD95" s="39"/>
      <c r="AE95" s="34"/>
      <c r="AF95" s="37"/>
      <c r="AG95" s="38"/>
      <c r="AH95" s="38"/>
      <c r="AI95" s="38"/>
      <c r="AJ95" s="39"/>
      <c r="AK95" s="34"/>
      <c r="AL95" s="37"/>
      <c r="AM95" s="38"/>
      <c r="AN95" s="39"/>
      <c r="AO95" s="34"/>
      <c r="AP95" s="37"/>
      <c r="AQ95" s="38"/>
      <c r="AR95" s="38"/>
      <c r="AS95" s="38"/>
      <c r="AT95" s="38"/>
      <c r="AU95" s="38"/>
      <c r="AV95" s="39"/>
      <c r="AW95" s="2"/>
      <c r="AX95" s="2">
        <f t="shared" si="17"/>
      </c>
      <c r="AY95" s="2"/>
      <c r="AZ95" s="2"/>
      <c r="BA95" s="2"/>
      <c r="BB95" s="2"/>
      <c r="BC95" s="2"/>
      <c r="BD95" s="2"/>
      <c r="BE95" s="2"/>
    </row>
    <row r="96" spans="1:57" s="22" customFormat="1" ht="18.75">
      <c r="A96" s="43" t="s">
        <v>3</v>
      </c>
      <c r="B96" s="44"/>
      <c r="C96" s="33">
        <f>SUM(E96:AN96)/7</f>
        <v>15</v>
      </c>
      <c r="D96" s="45"/>
      <c r="E96" s="46">
        <f>SUM(E93:E94)</f>
        <v>4</v>
      </c>
      <c r="F96" s="47">
        <f>SUM(F93:F94)</f>
        <v>11</v>
      </c>
      <c r="G96" s="45"/>
      <c r="H96" s="46">
        <f>SUM(H93:H94)</f>
        <v>12</v>
      </c>
      <c r="I96" s="45">
        <f>SUM(I93:I94)</f>
        <v>1</v>
      </c>
      <c r="J96" s="45">
        <f>SUM(J93:J94)</f>
        <v>2</v>
      </c>
      <c r="K96" s="47">
        <f>SUM(K93:K94)</f>
        <v>0</v>
      </c>
      <c r="L96" s="45"/>
      <c r="M96" s="46">
        <f>SUM(M93:M94)</f>
        <v>0</v>
      </c>
      <c r="N96" s="45">
        <f>SUM(N93:N94)</f>
        <v>2</v>
      </c>
      <c r="O96" s="45">
        <f>SUM(O93:O94)</f>
        <v>3</v>
      </c>
      <c r="P96" s="45">
        <f>SUM(P93:P94)</f>
        <v>5</v>
      </c>
      <c r="Q96" s="47">
        <f>SUM(Q93:Q94)</f>
        <v>5</v>
      </c>
      <c r="R96" s="45"/>
      <c r="S96" s="46">
        <f>SUM(S93:S94)</f>
        <v>1</v>
      </c>
      <c r="T96" s="45">
        <f aca="true" t="shared" si="25" ref="T96:Y96">SUM(T93:T94)</f>
        <v>0</v>
      </c>
      <c r="U96" s="45">
        <f t="shared" si="25"/>
        <v>0</v>
      </c>
      <c r="V96" s="45">
        <f t="shared" si="25"/>
        <v>0</v>
      </c>
      <c r="W96" s="45">
        <f t="shared" si="25"/>
        <v>0</v>
      </c>
      <c r="X96" s="45">
        <f t="shared" si="25"/>
        <v>0</v>
      </c>
      <c r="Y96" s="45">
        <f t="shared" si="25"/>
        <v>13</v>
      </c>
      <c r="Z96" s="47">
        <f>SUM(Z93:Z94)</f>
        <v>1</v>
      </c>
      <c r="AA96" s="45"/>
      <c r="AB96" s="46">
        <f>SUM(AB93:AB94)</f>
        <v>0</v>
      </c>
      <c r="AC96" s="45">
        <f>SUM(AC93:AC94)</f>
        <v>14</v>
      </c>
      <c r="AD96" s="47">
        <f>SUM(AD93:AD94)</f>
        <v>1</v>
      </c>
      <c r="AE96" s="45"/>
      <c r="AF96" s="46">
        <f>SUM(AF93:AF94)</f>
        <v>0</v>
      </c>
      <c r="AG96" s="45">
        <f>SUM(AG93:AG94)</f>
        <v>1</v>
      </c>
      <c r="AH96" s="45">
        <f>SUM(AH93:AH94)</f>
        <v>7</v>
      </c>
      <c r="AI96" s="45">
        <f>SUM(AI93:AI94)</f>
        <v>3</v>
      </c>
      <c r="AJ96" s="47">
        <f>SUM(AJ93:AJ94)</f>
        <v>4</v>
      </c>
      <c r="AK96" s="45"/>
      <c r="AL96" s="46">
        <f>SUM(AL93:AL94)</f>
        <v>6</v>
      </c>
      <c r="AM96" s="45">
        <f>SUM(AM93:AM94)</f>
        <v>5</v>
      </c>
      <c r="AN96" s="47">
        <f>SUM(AN93:AN94)</f>
        <v>4</v>
      </c>
      <c r="AO96" s="45"/>
      <c r="AP96" s="46">
        <f aca="true" t="shared" si="26" ref="AP96:AV96">SUM(AP93:AP94)</f>
        <v>0</v>
      </c>
      <c r="AQ96" s="45">
        <f t="shared" si="26"/>
        <v>0</v>
      </c>
      <c r="AR96" s="45">
        <f t="shared" si="26"/>
        <v>2</v>
      </c>
      <c r="AS96" s="45">
        <f t="shared" si="26"/>
        <v>0</v>
      </c>
      <c r="AT96" s="45">
        <f t="shared" si="26"/>
        <v>1</v>
      </c>
      <c r="AU96" s="45">
        <f t="shared" si="26"/>
        <v>0</v>
      </c>
      <c r="AV96" s="47">
        <f t="shared" si="26"/>
        <v>2</v>
      </c>
      <c r="AW96" s="8"/>
      <c r="AX96" s="2">
        <f t="shared" si="17"/>
      </c>
      <c r="AY96" s="8"/>
      <c r="AZ96" s="8"/>
      <c r="BA96" s="8"/>
      <c r="BB96" s="8"/>
      <c r="BC96" s="8"/>
      <c r="BD96" s="8"/>
      <c r="BE96" s="8"/>
    </row>
    <row r="97" spans="1:57" s="22" customFormat="1" ht="18.75">
      <c r="A97" s="43" t="s">
        <v>108</v>
      </c>
      <c r="B97" s="44"/>
      <c r="C97" s="48">
        <f>C96/C133</f>
        <v>0.01847290640394089</v>
      </c>
      <c r="D97" s="45"/>
      <c r="E97" s="49">
        <f>E96/$C96</f>
        <v>0.26666666666666666</v>
      </c>
      <c r="F97" s="50">
        <f>F96/$C96</f>
        <v>0.7333333333333333</v>
      </c>
      <c r="G97" s="51"/>
      <c r="H97" s="49">
        <f>H96/$C96</f>
        <v>0.8</v>
      </c>
      <c r="I97" s="51">
        <f>I96/$C96</f>
        <v>0.06666666666666667</v>
      </c>
      <c r="J97" s="51">
        <f>J96/$C96</f>
        <v>0.13333333333333333</v>
      </c>
      <c r="K97" s="50">
        <f>K96/$C96</f>
        <v>0</v>
      </c>
      <c r="L97" s="51"/>
      <c r="M97" s="49">
        <f>M96/$C96</f>
        <v>0</v>
      </c>
      <c r="N97" s="51">
        <f>N96/$C96</f>
        <v>0.13333333333333333</v>
      </c>
      <c r="O97" s="51">
        <f>O96/$C96</f>
        <v>0.2</v>
      </c>
      <c r="P97" s="51">
        <f>P96/$C96</f>
        <v>0.3333333333333333</v>
      </c>
      <c r="Q97" s="50">
        <f>Q96/$C96</f>
        <v>0.3333333333333333</v>
      </c>
      <c r="R97" s="51"/>
      <c r="S97" s="49">
        <f>S96/$C96</f>
        <v>0.06666666666666667</v>
      </c>
      <c r="T97" s="51">
        <f aca="true" t="shared" si="27" ref="T97:Y97">T96/$C96</f>
        <v>0</v>
      </c>
      <c r="U97" s="51">
        <f t="shared" si="27"/>
        <v>0</v>
      </c>
      <c r="V97" s="51">
        <f t="shared" si="27"/>
        <v>0</v>
      </c>
      <c r="W97" s="51">
        <f t="shared" si="27"/>
        <v>0</v>
      </c>
      <c r="X97" s="51">
        <f t="shared" si="27"/>
        <v>0</v>
      </c>
      <c r="Y97" s="51">
        <f t="shared" si="27"/>
        <v>0.8666666666666667</v>
      </c>
      <c r="Z97" s="50">
        <f>Z96/$C96</f>
        <v>0.06666666666666667</v>
      </c>
      <c r="AA97" s="51"/>
      <c r="AB97" s="49">
        <f aca="true" t="shared" si="28" ref="AB97:AV97">AB96/$C96</f>
        <v>0</v>
      </c>
      <c r="AC97" s="51">
        <f t="shared" si="28"/>
        <v>0.9333333333333333</v>
      </c>
      <c r="AD97" s="50">
        <f t="shared" si="28"/>
        <v>0.06666666666666667</v>
      </c>
      <c r="AE97" s="51"/>
      <c r="AF97" s="49">
        <f t="shared" si="28"/>
        <v>0</v>
      </c>
      <c r="AG97" s="51">
        <f t="shared" si="28"/>
        <v>0.06666666666666667</v>
      </c>
      <c r="AH97" s="51">
        <f t="shared" si="28"/>
        <v>0.4666666666666667</v>
      </c>
      <c r="AI97" s="51">
        <f t="shared" si="28"/>
        <v>0.2</v>
      </c>
      <c r="AJ97" s="50">
        <f t="shared" si="28"/>
        <v>0.26666666666666666</v>
      </c>
      <c r="AK97" s="51"/>
      <c r="AL97" s="49">
        <f t="shared" si="28"/>
        <v>0.4</v>
      </c>
      <c r="AM97" s="51">
        <f t="shared" si="28"/>
        <v>0.3333333333333333</v>
      </c>
      <c r="AN97" s="50">
        <f t="shared" si="28"/>
        <v>0.26666666666666666</v>
      </c>
      <c r="AO97" s="51"/>
      <c r="AP97" s="49">
        <f t="shared" si="28"/>
        <v>0</v>
      </c>
      <c r="AQ97" s="51">
        <f t="shared" si="28"/>
        <v>0</v>
      </c>
      <c r="AR97" s="51">
        <f t="shared" si="28"/>
        <v>0.13333333333333333</v>
      </c>
      <c r="AS97" s="51">
        <f t="shared" si="28"/>
        <v>0</v>
      </c>
      <c r="AT97" s="51">
        <f t="shared" si="28"/>
        <v>0.06666666666666667</v>
      </c>
      <c r="AU97" s="51">
        <f t="shared" si="28"/>
        <v>0</v>
      </c>
      <c r="AV97" s="50">
        <f t="shared" si="28"/>
        <v>0.13333333333333333</v>
      </c>
      <c r="AW97" s="8"/>
      <c r="AX97" s="2"/>
      <c r="AY97" s="8"/>
      <c r="AZ97" s="8"/>
      <c r="BA97" s="8"/>
      <c r="BB97" s="8"/>
      <c r="BC97" s="8"/>
      <c r="BD97" s="8"/>
      <c r="BE97" s="8"/>
    </row>
    <row r="98" spans="1:57" s="18" customFormat="1" ht="18.75">
      <c r="A98" s="52"/>
      <c r="B98" s="53"/>
      <c r="C98" s="54"/>
      <c r="D98" s="34"/>
      <c r="E98" s="35"/>
      <c r="F98" s="36"/>
      <c r="G98" s="34"/>
      <c r="H98" s="35"/>
      <c r="I98" s="34"/>
      <c r="J98" s="34"/>
      <c r="K98" s="36"/>
      <c r="L98" s="34"/>
      <c r="M98" s="35"/>
      <c r="N98" s="34"/>
      <c r="O98" s="34"/>
      <c r="P98" s="34"/>
      <c r="Q98" s="36"/>
      <c r="R98" s="34"/>
      <c r="S98" s="35"/>
      <c r="T98" s="34"/>
      <c r="U98" s="34"/>
      <c r="V98" s="34"/>
      <c r="W98" s="34"/>
      <c r="X98" s="34"/>
      <c r="Y98" s="34"/>
      <c r="Z98" s="36"/>
      <c r="AA98" s="34"/>
      <c r="AB98" s="35"/>
      <c r="AC98" s="34"/>
      <c r="AD98" s="36"/>
      <c r="AE98" s="34"/>
      <c r="AF98" s="35"/>
      <c r="AG98" s="34"/>
      <c r="AH98" s="34"/>
      <c r="AI98" s="34"/>
      <c r="AJ98" s="36"/>
      <c r="AK98" s="34"/>
      <c r="AL98" s="35"/>
      <c r="AM98" s="34"/>
      <c r="AN98" s="36"/>
      <c r="AO98" s="34"/>
      <c r="AP98" s="35"/>
      <c r="AQ98" s="34"/>
      <c r="AR98" s="34"/>
      <c r="AS98" s="34"/>
      <c r="AT98" s="34"/>
      <c r="AU98" s="34"/>
      <c r="AV98" s="36"/>
      <c r="AW98" s="2"/>
      <c r="AX98" s="2">
        <f t="shared" si="17"/>
      </c>
      <c r="AY98" s="2"/>
      <c r="AZ98" s="2"/>
      <c r="BA98" s="2"/>
      <c r="BB98" s="2"/>
      <c r="BC98" s="2"/>
      <c r="BD98" s="2"/>
      <c r="BE98" s="2"/>
    </row>
    <row r="99" spans="1:57" s="18" customFormat="1" ht="18.75">
      <c r="A99" s="17" t="s">
        <v>10</v>
      </c>
      <c r="B99" s="61"/>
      <c r="C99" s="54"/>
      <c r="D99" s="34"/>
      <c r="E99" s="35"/>
      <c r="F99" s="36"/>
      <c r="G99" s="34"/>
      <c r="H99" s="35"/>
      <c r="I99" s="34"/>
      <c r="J99" s="34"/>
      <c r="K99" s="36"/>
      <c r="L99" s="34"/>
      <c r="M99" s="35"/>
      <c r="N99" s="34"/>
      <c r="O99" s="34"/>
      <c r="P99" s="34"/>
      <c r="Q99" s="36"/>
      <c r="R99" s="34"/>
      <c r="S99" s="35"/>
      <c r="T99" s="34"/>
      <c r="U99" s="34"/>
      <c r="V99" s="34"/>
      <c r="W99" s="34"/>
      <c r="X99" s="34"/>
      <c r="Y99" s="34"/>
      <c r="Z99" s="36"/>
      <c r="AA99" s="34"/>
      <c r="AB99" s="35"/>
      <c r="AC99" s="34"/>
      <c r="AD99" s="36"/>
      <c r="AE99" s="34"/>
      <c r="AF99" s="35"/>
      <c r="AG99" s="34"/>
      <c r="AH99" s="34"/>
      <c r="AI99" s="34"/>
      <c r="AJ99" s="36"/>
      <c r="AK99" s="34"/>
      <c r="AL99" s="35"/>
      <c r="AM99" s="34"/>
      <c r="AN99" s="36"/>
      <c r="AO99" s="34"/>
      <c r="AP99" s="35"/>
      <c r="AQ99" s="34"/>
      <c r="AR99" s="34"/>
      <c r="AS99" s="34"/>
      <c r="AT99" s="34"/>
      <c r="AU99" s="34"/>
      <c r="AV99" s="36"/>
      <c r="AW99" s="2"/>
      <c r="AX99" s="2">
        <f t="shared" si="17"/>
      </c>
      <c r="AY99" s="2"/>
      <c r="AZ99" s="2"/>
      <c r="BA99" s="2"/>
      <c r="BB99" s="2"/>
      <c r="BC99" s="2"/>
      <c r="BD99" s="2"/>
      <c r="BE99" s="2"/>
    </row>
    <row r="100" spans="1:57" s="18" customFormat="1" ht="18.75">
      <c r="A100" s="31" t="s">
        <v>126</v>
      </c>
      <c r="B100" s="32"/>
      <c r="C100" s="33">
        <f aca="true" t="shared" si="29" ref="C100:C105">SUM(E100:AN100)/7</f>
        <v>6</v>
      </c>
      <c r="D100" s="34"/>
      <c r="E100" s="35">
        <v>4</v>
      </c>
      <c r="F100" s="36">
        <v>2</v>
      </c>
      <c r="G100" s="34"/>
      <c r="H100" s="37">
        <v>6</v>
      </c>
      <c r="I100" s="38"/>
      <c r="J100" s="38"/>
      <c r="K100" s="39"/>
      <c r="L100" s="34"/>
      <c r="M100" s="37"/>
      <c r="N100" s="38">
        <v>3</v>
      </c>
      <c r="O100" s="38">
        <v>1</v>
      </c>
      <c r="P100" s="38"/>
      <c r="Q100" s="39">
        <v>2</v>
      </c>
      <c r="R100" s="34"/>
      <c r="S100" s="37">
        <v>1</v>
      </c>
      <c r="T100" s="38"/>
      <c r="U100" s="38"/>
      <c r="V100" s="38">
        <v>1</v>
      </c>
      <c r="W100" s="38"/>
      <c r="X100" s="38"/>
      <c r="Y100" s="38">
        <v>4</v>
      </c>
      <c r="Z100" s="39"/>
      <c r="AA100" s="34"/>
      <c r="AB100" s="37"/>
      <c r="AC100" s="38">
        <v>5</v>
      </c>
      <c r="AD100" s="39">
        <v>1</v>
      </c>
      <c r="AE100" s="34"/>
      <c r="AF100" s="37"/>
      <c r="AG100" s="38"/>
      <c r="AH100" s="38">
        <v>3</v>
      </c>
      <c r="AI100" s="38">
        <v>2</v>
      </c>
      <c r="AJ100" s="39">
        <v>1</v>
      </c>
      <c r="AK100" s="34"/>
      <c r="AL100" s="37">
        <v>3</v>
      </c>
      <c r="AM100" s="38">
        <v>2</v>
      </c>
      <c r="AN100" s="39">
        <v>1</v>
      </c>
      <c r="AO100" s="34"/>
      <c r="AP100" s="37"/>
      <c r="AQ100" s="38"/>
      <c r="AR100" s="38"/>
      <c r="AS100" s="38"/>
      <c r="AT100" s="38"/>
      <c r="AU100" s="38"/>
      <c r="AV100" s="39">
        <v>2</v>
      </c>
      <c r="AW100" s="2"/>
      <c r="AX100" s="2">
        <f t="shared" si="17"/>
      </c>
      <c r="AY100" s="2"/>
      <c r="AZ100" s="2"/>
      <c r="BA100" s="2"/>
      <c r="BB100" s="2"/>
      <c r="BC100" s="2"/>
      <c r="BD100" s="2"/>
      <c r="BE100" s="2"/>
    </row>
    <row r="101" spans="1:57" s="18" customFormat="1" ht="18.75">
      <c r="A101" s="31" t="s">
        <v>134</v>
      </c>
      <c r="B101" s="32"/>
      <c r="C101" s="33">
        <f t="shared" si="29"/>
        <v>3</v>
      </c>
      <c r="D101" s="34"/>
      <c r="E101" s="35">
        <v>2</v>
      </c>
      <c r="F101" s="36">
        <v>1</v>
      </c>
      <c r="G101" s="34"/>
      <c r="H101" s="37">
        <v>2</v>
      </c>
      <c r="I101" s="38"/>
      <c r="J101" s="38">
        <v>1</v>
      </c>
      <c r="K101" s="39"/>
      <c r="L101" s="34"/>
      <c r="M101" s="37"/>
      <c r="N101" s="38"/>
      <c r="O101" s="38"/>
      <c r="P101" s="38">
        <v>1</v>
      </c>
      <c r="Q101" s="39">
        <v>2</v>
      </c>
      <c r="R101" s="34"/>
      <c r="S101" s="37"/>
      <c r="T101" s="38"/>
      <c r="U101" s="38"/>
      <c r="V101" s="38"/>
      <c r="W101" s="38"/>
      <c r="X101" s="38"/>
      <c r="Y101" s="38">
        <v>3</v>
      </c>
      <c r="Z101" s="39"/>
      <c r="AA101" s="34"/>
      <c r="AB101" s="37"/>
      <c r="AC101" s="38"/>
      <c r="AD101" s="39">
        <v>3</v>
      </c>
      <c r="AE101" s="34"/>
      <c r="AF101" s="37"/>
      <c r="AG101" s="38"/>
      <c r="AH101" s="38"/>
      <c r="AI101" s="38">
        <v>1</v>
      </c>
      <c r="AJ101" s="39">
        <v>2</v>
      </c>
      <c r="AK101" s="34"/>
      <c r="AL101" s="37">
        <v>3</v>
      </c>
      <c r="AM101" s="38"/>
      <c r="AN101" s="39"/>
      <c r="AO101" s="34"/>
      <c r="AP101" s="37"/>
      <c r="AQ101" s="38"/>
      <c r="AR101" s="38"/>
      <c r="AS101" s="38"/>
      <c r="AT101" s="38"/>
      <c r="AU101" s="38"/>
      <c r="AV101" s="39"/>
      <c r="AW101" s="2"/>
      <c r="AX101" s="2">
        <f t="shared" si="17"/>
      </c>
      <c r="AY101" s="2"/>
      <c r="AZ101" s="2"/>
      <c r="BA101" s="2"/>
      <c r="BB101" s="2"/>
      <c r="BC101" s="2"/>
      <c r="BD101" s="2"/>
      <c r="BE101" s="2"/>
    </row>
    <row r="102" spans="1:57" s="18" customFormat="1" ht="18.75">
      <c r="A102" s="31" t="s">
        <v>64</v>
      </c>
      <c r="B102" s="32"/>
      <c r="C102" s="33">
        <f t="shared" si="29"/>
        <v>9</v>
      </c>
      <c r="D102" s="34"/>
      <c r="E102" s="35">
        <v>3</v>
      </c>
      <c r="F102" s="36">
        <v>6</v>
      </c>
      <c r="G102" s="34"/>
      <c r="H102" s="37">
        <v>8</v>
      </c>
      <c r="I102" s="38"/>
      <c r="J102" s="38">
        <v>1</v>
      </c>
      <c r="K102" s="39"/>
      <c r="L102" s="34"/>
      <c r="M102" s="37"/>
      <c r="N102" s="38">
        <v>4</v>
      </c>
      <c r="O102" s="38"/>
      <c r="P102" s="38">
        <v>2</v>
      </c>
      <c r="Q102" s="39">
        <v>3</v>
      </c>
      <c r="R102" s="34"/>
      <c r="S102" s="37">
        <v>1</v>
      </c>
      <c r="T102" s="38"/>
      <c r="U102" s="38"/>
      <c r="V102" s="38"/>
      <c r="W102" s="38"/>
      <c r="X102" s="38"/>
      <c r="Y102" s="38">
        <v>8</v>
      </c>
      <c r="Z102" s="39"/>
      <c r="AA102" s="34"/>
      <c r="AB102" s="37"/>
      <c r="AC102" s="38">
        <v>8</v>
      </c>
      <c r="AD102" s="39">
        <v>1</v>
      </c>
      <c r="AE102" s="34"/>
      <c r="AF102" s="37"/>
      <c r="AG102" s="38">
        <v>1</v>
      </c>
      <c r="AH102" s="38">
        <v>3</v>
      </c>
      <c r="AI102" s="38">
        <v>4</v>
      </c>
      <c r="AJ102" s="39">
        <v>1</v>
      </c>
      <c r="AK102" s="34"/>
      <c r="AL102" s="37">
        <v>6</v>
      </c>
      <c r="AM102" s="38">
        <v>2</v>
      </c>
      <c r="AN102" s="39">
        <v>1</v>
      </c>
      <c r="AO102" s="34"/>
      <c r="AP102" s="37"/>
      <c r="AQ102" s="38"/>
      <c r="AR102" s="38"/>
      <c r="AS102" s="38"/>
      <c r="AT102" s="38"/>
      <c r="AU102" s="38"/>
      <c r="AV102" s="39">
        <v>2</v>
      </c>
      <c r="AW102" s="2"/>
      <c r="AX102" s="2">
        <f t="shared" si="17"/>
      </c>
      <c r="AY102" s="2"/>
      <c r="AZ102" s="2"/>
      <c r="BA102" s="2"/>
      <c r="BB102" s="2"/>
      <c r="BC102" s="2"/>
      <c r="BD102" s="2"/>
      <c r="BE102" s="2"/>
    </row>
    <row r="103" spans="1:57" s="18" customFormat="1" ht="18.75">
      <c r="A103" s="31" t="s">
        <v>65</v>
      </c>
      <c r="B103" s="32"/>
      <c r="C103" s="33">
        <f t="shared" si="29"/>
        <v>14</v>
      </c>
      <c r="D103" s="34"/>
      <c r="E103" s="35">
        <v>5</v>
      </c>
      <c r="F103" s="36">
        <v>9</v>
      </c>
      <c r="G103" s="34"/>
      <c r="H103" s="37">
        <v>7</v>
      </c>
      <c r="I103" s="38">
        <v>2</v>
      </c>
      <c r="J103" s="38">
        <v>5</v>
      </c>
      <c r="K103" s="39"/>
      <c r="L103" s="34"/>
      <c r="M103" s="37"/>
      <c r="N103" s="38">
        <v>1</v>
      </c>
      <c r="O103" s="38">
        <v>2</v>
      </c>
      <c r="P103" s="38">
        <v>6</v>
      </c>
      <c r="Q103" s="39">
        <v>5</v>
      </c>
      <c r="R103" s="34"/>
      <c r="S103" s="37"/>
      <c r="T103" s="38"/>
      <c r="U103" s="38"/>
      <c r="V103" s="38"/>
      <c r="W103" s="38"/>
      <c r="X103" s="38"/>
      <c r="Y103" s="38">
        <v>14</v>
      </c>
      <c r="Z103" s="39"/>
      <c r="AA103" s="34"/>
      <c r="AB103" s="37"/>
      <c r="AC103" s="38">
        <v>8</v>
      </c>
      <c r="AD103" s="39">
        <v>6</v>
      </c>
      <c r="AE103" s="34"/>
      <c r="AF103" s="37">
        <v>3</v>
      </c>
      <c r="AG103" s="38">
        <v>3</v>
      </c>
      <c r="AH103" s="38">
        <v>2</v>
      </c>
      <c r="AI103" s="38">
        <v>3</v>
      </c>
      <c r="AJ103" s="39">
        <v>3</v>
      </c>
      <c r="AK103" s="34"/>
      <c r="AL103" s="37">
        <v>7</v>
      </c>
      <c r="AM103" s="38">
        <v>1</v>
      </c>
      <c r="AN103" s="39">
        <v>6</v>
      </c>
      <c r="AO103" s="34"/>
      <c r="AP103" s="37"/>
      <c r="AQ103" s="38"/>
      <c r="AR103" s="38">
        <v>1</v>
      </c>
      <c r="AS103" s="38"/>
      <c r="AT103" s="38"/>
      <c r="AU103" s="38"/>
      <c r="AV103" s="39"/>
      <c r="AW103" s="2"/>
      <c r="AX103" s="2">
        <f t="shared" si="17"/>
      </c>
      <c r="AY103" s="2"/>
      <c r="AZ103" s="2"/>
      <c r="BA103" s="2"/>
      <c r="BB103" s="2"/>
      <c r="BC103" s="2"/>
      <c r="BD103" s="2"/>
      <c r="BE103" s="2"/>
    </row>
    <row r="104" spans="1:57" s="18" customFormat="1" ht="18.75">
      <c r="A104" s="31" t="s">
        <v>132</v>
      </c>
      <c r="B104" s="32"/>
      <c r="C104" s="33">
        <f t="shared" si="29"/>
        <v>12</v>
      </c>
      <c r="D104" s="34"/>
      <c r="E104" s="35">
        <v>10</v>
      </c>
      <c r="F104" s="36">
        <v>2</v>
      </c>
      <c r="G104" s="34"/>
      <c r="H104" s="37">
        <v>9</v>
      </c>
      <c r="I104" s="38"/>
      <c r="J104" s="38">
        <v>3</v>
      </c>
      <c r="K104" s="39"/>
      <c r="L104" s="34"/>
      <c r="M104" s="37"/>
      <c r="N104" s="38">
        <v>2</v>
      </c>
      <c r="O104" s="38">
        <v>4</v>
      </c>
      <c r="P104" s="38">
        <v>5</v>
      </c>
      <c r="Q104" s="39">
        <v>1</v>
      </c>
      <c r="R104" s="34"/>
      <c r="S104" s="37">
        <v>2</v>
      </c>
      <c r="T104" s="38"/>
      <c r="U104" s="38"/>
      <c r="V104" s="38">
        <v>1</v>
      </c>
      <c r="W104" s="38"/>
      <c r="X104" s="38"/>
      <c r="Y104" s="38">
        <v>9</v>
      </c>
      <c r="Z104" s="39"/>
      <c r="AA104" s="34"/>
      <c r="AB104" s="37"/>
      <c r="AC104" s="38">
        <v>11</v>
      </c>
      <c r="AD104" s="39">
        <v>1</v>
      </c>
      <c r="AE104" s="34"/>
      <c r="AF104" s="37"/>
      <c r="AG104" s="38">
        <v>3</v>
      </c>
      <c r="AH104" s="38">
        <v>1</v>
      </c>
      <c r="AI104" s="38">
        <v>8</v>
      </c>
      <c r="AJ104" s="39"/>
      <c r="AK104" s="34"/>
      <c r="AL104" s="37">
        <v>8</v>
      </c>
      <c r="AM104" s="38">
        <v>1</v>
      </c>
      <c r="AN104" s="39">
        <v>3</v>
      </c>
      <c r="AO104" s="34"/>
      <c r="AP104" s="37"/>
      <c r="AQ104" s="38"/>
      <c r="AR104" s="38"/>
      <c r="AS104" s="38"/>
      <c r="AT104" s="38"/>
      <c r="AU104" s="38"/>
      <c r="AV104" s="39">
        <v>1</v>
      </c>
      <c r="AW104" s="2"/>
      <c r="AX104" s="2">
        <f t="shared" si="17"/>
      </c>
      <c r="AY104" s="2"/>
      <c r="AZ104" s="2"/>
      <c r="BA104" s="2"/>
      <c r="BB104" s="2"/>
      <c r="BC104" s="2"/>
      <c r="BD104" s="2"/>
      <c r="BE104" s="2"/>
    </row>
    <row r="105" spans="1:57" s="18" customFormat="1" ht="18.75">
      <c r="A105" s="31" t="s">
        <v>66</v>
      </c>
      <c r="B105" s="32"/>
      <c r="C105" s="33">
        <f t="shared" si="29"/>
        <v>15</v>
      </c>
      <c r="D105" s="34"/>
      <c r="E105" s="35">
        <v>10</v>
      </c>
      <c r="F105" s="36">
        <v>5</v>
      </c>
      <c r="G105" s="34"/>
      <c r="H105" s="37">
        <v>11</v>
      </c>
      <c r="I105" s="38">
        <v>1</v>
      </c>
      <c r="J105" s="38">
        <v>3</v>
      </c>
      <c r="K105" s="39"/>
      <c r="L105" s="34"/>
      <c r="M105" s="37"/>
      <c r="N105" s="38">
        <v>2</v>
      </c>
      <c r="O105" s="38">
        <v>6</v>
      </c>
      <c r="P105" s="38">
        <v>3</v>
      </c>
      <c r="Q105" s="39">
        <v>4</v>
      </c>
      <c r="R105" s="34"/>
      <c r="S105" s="37"/>
      <c r="T105" s="38"/>
      <c r="U105" s="38"/>
      <c r="V105" s="38">
        <v>8</v>
      </c>
      <c r="W105" s="38"/>
      <c r="X105" s="38"/>
      <c r="Y105" s="38">
        <v>6</v>
      </c>
      <c r="Z105" s="39">
        <v>1</v>
      </c>
      <c r="AA105" s="34"/>
      <c r="AB105" s="37"/>
      <c r="AC105" s="38">
        <v>14</v>
      </c>
      <c r="AD105" s="39">
        <v>1</v>
      </c>
      <c r="AE105" s="34"/>
      <c r="AF105" s="37"/>
      <c r="AG105" s="38">
        <v>3</v>
      </c>
      <c r="AH105" s="38">
        <v>7</v>
      </c>
      <c r="AI105" s="38">
        <v>4</v>
      </c>
      <c r="AJ105" s="39">
        <v>1</v>
      </c>
      <c r="AK105" s="34"/>
      <c r="AL105" s="37">
        <v>4</v>
      </c>
      <c r="AM105" s="38">
        <v>7</v>
      </c>
      <c r="AN105" s="39">
        <v>4</v>
      </c>
      <c r="AO105" s="34"/>
      <c r="AP105" s="37">
        <v>1</v>
      </c>
      <c r="AQ105" s="38">
        <v>1</v>
      </c>
      <c r="AR105" s="38">
        <v>1</v>
      </c>
      <c r="AS105" s="38"/>
      <c r="AT105" s="38">
        <v>1</v>
      </c>
      <c r="AU105" s="38">
        <v>2</v>
      </c>
      <c r="AV105" s="39">
        <v>1</v>
      </c>
      <c r="AW105" s="2"/>
      <c r="AX105" s="2">
        <f t="shared" si="17"/>
      </c>
      <c r="AY105" s="2"/>
      <c r="AZ105" s="2"/>
      <c r="BA105" s="2"/>
      <c r="BB105" s="2"/>
      <c r="BC105" s="2"/>
      <c r="BD105" s="2"/>
      <c r="BE105" s="2"/>
    </row>
    <row r="106" spans="1:57" s="18" customFormat="1" ht="18.75">
      <c r="A106" s="31"/>
      <c r="B106" s="32"/>
      <c r="C106" s="33"/>
      <c r="D106" s="34"/>
      <c r="E106" s="35"/>
      <c r="F106" s="36"/>
      <c r="G106" s="34"/>
      <c r="H106" s="35"/>
      <c r="I106" s="34"/>
      <c r="J106" s="34"/>
      <c r="K106" s="36"/>
      <c r="L106" s="34"/>
      <c r="M106" s="35"/>
      <c r="N106" s="34"/>
      <c r="O106" s="34"/>
      <c r="P106" s="34"/>
      <c r="Q106" s="36"/>
      <c r="R106" s="34"/>
      <c r="S106" s="35"/>
      <c r="T106" s="34"/>
      <c r="U106" s="34"/>
      <c r="V106" s="34"/>
      <c r="W106" s="34"/>
      <c r="X106" s="34"/>
      <c r="Y106" s="34"/>
      <c r="Z106" s="36"/>
      <c r="AA106" s="34"/>
      <c r="AB106" s="35"/>
      <c r="AC106" s="34"/>
      <c r="AD106" s="36"/>
      <c r="AE106" s="34"/>
      <c r="AF106" s="35"/>
      <c r="AG106" s="34"/>
      <c r="AH106" s="34"/>
      <c r="AI106" s="34"/>
      <c r="AJ106" s="36"/>
      <c r="AK106" s="34"/>
      <c r="AL106" s="35"/>
      <c r="AM106" s="34"/>
      <c r="AN106" s="36"/>
      <c r="AO106" s="34"/>
      <c r="AP106" s="35"/>
      <c r="AQ106" s="34"/>
      <c r="AR106" s="34"/>
      <c r="AS106" s="34"/>
      <c r="AT106" s="34"/>
      <c r="AU106" s="34"/>
      <c r="AV106" s="36"/>
      <c r="AW106" s="2"/>
      <c r="AX106" s="2">
        <f t="shared" si="17"/>
      </c>
      <c r="AY106" s="2"/>
      <c r="AZ106" s="2"/>
      <c r="BA106" s="2"/>
      <c r="BB106" s="2"/>
      <c r="BC106" s="2"/>
      <c r="BD106" s="2"/>
      <c r="BE106" s="2"/>
    </row>
    <row r="107" spans="1:57" s="22" customFormat="1" ht="18.75">
      <c r="A107" s="43" t="s">
        <v>3</v>
      </c>
      <c r="B107" s="44"/>
      <c r="C107" s="33">
        <f>SUM(E107:AN107)/7</f>
        <v>59</v>
      </c>
      <c r="D107" s="45"/>
      <c r="E107" s="46">
        <f>SUM(E100:E105)</f>
        <v>34</v>
      </c>
      <c r="F107" s="47">
        <f>SUM(F100:F105)</f>
        <v>25</v>
      </c>
      <c r="G107" s="45"/>
      <c r="H107" s="46">
        <f>SUM(H100:H105)</f>
        <v>43</v>
      </c>
      <c r="I107" s="45">
        <f>SUM(I100:I105)</f>
        <v>3</v>
      </c>
      <c r="J107" s="45">
        <f>SUM(J100:J105)</f>
        <v>13</v>
      </c>
      <c r="K107" s="47">
        <f>SUM(K100:K105)</f>
        <v>0</v>
      </c>
      <c r="L107" s="45"/>
      <c r="M107" s="46">
        <f>SUM(M100:M105)</f>
        <v>0</v>
      </c>
      <c r="N107" s="45">
        <f>SUM(N100:N105)</f>
        <v>12</v>
      </c>
      <c r="O107" s="45">
        <f>SUM(O100:O105)</f>
        <v>13</v>
      </c>
      <c r="P107" s="45">
        <f>SUM(P100:P105)</f>
        <v>17</v>
      </c>
      <c r="Q107" s="47">
        <f>SUM(Q100:Q105)</f>
        <v>17</v>
      </c>
      <c r="R107" s="45"/>
      <c r="S107" s="46">
        <f>SUM(S100:S105)</f>
        <v>4</v>
      </c>
      <c r="T107" s="45">
        <f aca="true" t="shared" si="30" ref="T107:Y107">SUM(T100:T105)</f>
        <v>0</v>
      </c>
      <c r="U107" s="45">
        <f t="shared" si="30"/>
        <v>0</v>
      </c>
      <c r="V107" s="45">
        <f t="shared" si="30"/>
        <v>10</v>
      </c>
      <c r="W107" s="45">
        <f t="shared" si="30"/>
        <v>0</v>
      </c>
      <c r="X107" s="45">
        <f t="shared" si="30"/>
        <v>0</v>
      </c>
      <c r="Y107" s="45">
        <f t="shared" si="30"/>
        <v>44</v>
      </c>
      <c r="Z107" s="47">
        <f>SUM(Z100:Z105)</f>
        <v>1</v>
      </c>
      <c r="AA107" s="45"/>
      <c r="AB107" s="46">
        <f>SUM(AB100:AB105)</f>
        <v>0</v>
      </c>
      <c r="AC107" s="45">
        <f>SUM(AC100:AC105)</f>
        <v>46</v>
      </c>
      <c r="AD107" s="47">
        <f>SUM(AD100:AD105)</f>
        <v>13</v>
      </c>
      <c r="AE107" s="45"/>
      <c r="AF107" s="46">
        <f>SUM(AF100:AF105)</f>
        <v>3</v>
      </c>
      <c r="AG107" s="45">
        <f>SUM(AG100:AG105)</f>
        <v>10</v>
      </c>
      <c r="AH107" s="45">
        <f>SUM(AH100:AH105)</f>
        <v>16</v>
      </c>
      <c r="AI107" s="45">
        <f>SUM(AI100:AI105)</f>
        <v>22</v>
      </c>
      <c r="AJ107" s="47">
        <f>SUM(AJ100:AJ105)</f>
        <v>8</v>
      </c>
      <c r="AK107" s="45"/>
      <c r="AL107" s="46">
        <f>SUM(AL100:AL105)</f>
        <v>31</v>
      </c>
      <c r="AM107" s="45">
        <f>SUM(AM100:AM105)</f>
        <v>13</v>
      </c>
      <c r="AN107" s="47">
        <f>SUM(AN100:AN105)</f>
        <v>15</v>
      </c>
      <c r="AO107" s="45"/>
      <c r="AP107" s="46">
        <f aca="true" t="shared" si="31" ref="AP107:AV107">SUM(AP100:AP105)</f>
        <v>1</v>
      </c>
      <c r="AQ107" s="45">
        <f t="shared" si="31"/>
        <v>1</v>
      </c>
      <c r="AR107" s="45">
        <f t="shared" si="31"/>
        <v>2</v>
      </c>
      <c r="AS107" s="45">
        <f t="shared" si="31"/>
        <v>0</v>
      </c>
      <c r="AT107" s="45">
        <f t="shared" si="31"/>
        <v>1</v>
      </c>
      <c r="AU107" s="45">
        <f t="shared" si="31"/>
        <v>2</v>
      </c>
      <c r="AV107" s="47">
        <f t="shared" si="31"/>
        <v>6</v>
      </c>
      <c r="AW107" s="8"/>
      <c r="AX107" s="2">
        <f t="shared" si="17"/>
      </c>
      <c r="AY107" s="8"/>
      <c r="AZ107" s="8"/>
      <c r="BA107" s="8"/>
      <c r="BB107" s="8"/>
      <c r="BC107" s="8"/>
      <c r="BD107" s="8"/>
      <c r="BE107" s="8"/>
    </row>
    <row r="108" spans="1:57" s="22" customFormat="1" ht="18.75">
      <c r="A108" s="43" t="s">
        <v>108</v>
      </c>
      <c r="B108" s="44"/>
      <c r="C108" s="48">
        <f>C107/C133</f>
        <v>0.07266009852216748</v>
      </c>
      <c r="D108" s="45"/>
      <c r="E108" s="49">
        <f>E107/$C107</f>
        <v>0.576271186440678</v>
      </c>
      <c r="F108" s="50">
        <f>F107/$C107</f>
        <v>0.423728813559322</v>
      </c>
      <c r="G108" s="51"/>
      <c r="H108" s="49">
        <f>H107/$C107</f>
        <v>0.7288135593220338</v>
      </c>
      <c r="I108" s="51">
        <f>I107/$C107</f>
        <v>0.05084745762711865</v>
      </c>
      <c r="J108" s="51">
        <f>J107/$C107</f>
        <v>0.22033898305084745</v>
      </c>
      <c r="K108" s="50">
        <f>K107/$C107</f>
        <v>0</v>
      </c>
      <c r="L108" s="51"/>
      <c r="M108" s="49">
        <f>M107/$C107</f>
        <v>0</v>
      </c>
      <c r="N108" s="51">
        <f>N107/$C107</f>
        <v>0.2033898305084746</v>
      </c>
      <c r="O108" s="51">
        <f>O107/$C107</f>
        <v>0.22033898305084745</v>
      </c>
      <c r="P108" s="51">
        <f>P107/$C107</f>
        <v>0.288135593220339</v>
      </c>
      <c r="Q108" s="50">
        <f>Q107/$C107</f>
        <v>0.288135593220339</v>
      </c>
      <c r="R108" s="51"/>
      <c r="S108" s="49">
        <f>S107/$C107</f>
        <v>0.06779661016949153</v>
      </c>
      <c r="T108" s="51">
        <f aca="true" t="shared" si="32" ref="T108:Y108">T107/$C107</f>
        <v>0</v>
      </c>
      <c r="U108" s="51">
        <f t="shared" si="32"/>
        <v>0</v>
      </c>
      <c r="V108" s="51">
        <f t="shared" si="32"/>
        <v>0.1694915254237288</v>
      </c>
      <c r="W108" s="51">
        <f t="shared" si="32"/>
        <v>0</v>
      </c>
      <c r="X108" s="51">
        <f t="shared" si="32"/>
        <v>0</v>
      </c>
      <c r="Y108" s="51">
        <f t="shared" si="32"/>
        <v>0.7457627118644068</v>
      </c>
      <c r="Z108" s="50">
        <f>Z107/$C107</f>
        <v>0.01694915254237288</v>
      </c>
      <c r="AA108" s="51"/>
      <c r="AB108" s="49">
        <f aca="true" t="shared" si="33" ref="AB108:AV108">AB107/$C107</f>
        <v>0</v>
      </c>
      <c r="AC108" s="51">
        <f t="shared" si="33"/>
        <v>0.7796610169491526</v>
      </c>
      <c r="AD108" s="50">
        <f t="shared" si="33"/>
        <v>0.22033898305084745</v>
      </c>
      <c r="AE108" s="51"/>
      <c r="AF108" s="49">
        <f t="shared" si="33"/>
        <v>0.05084745762711865</v>
      </c>
      <c r="AG108" s="51">
        <f t="shared" si="33"/>
        <v>0.1694915254237288</v>
      </c>
      <c r="AH108" s="51">
        <f t="shared" si="33"/>
        <v>0.2711864406779661</v>
      </c>
      <c r="AI108" s="51">
        <f t="shared" si="33"/>
        <v>0.3728813559322034</v>
      </c>
      <c r="AJ108" s="50">
        <f t="shared" si="33"/>
        <v>0.13559322033898305</v>
      </c>
      <c r="AK108" s="51"/>
      <c r="AL108" s="49">
        <f t="shared" si="33"/>
        <v>0.5254237288135594</v>
      </c>
      <c r="AM108" s="51">
        <f t="shared" si="33"/>
        <v>0.22033898305084745</v>
      </c>
      <c r="AN108" s="50">
        <f t="shared" si="33"/>
        <v>0.2542372881355932</v>
      </c>
      <c r="AO108" s="51"/>
      <c r="AP108" s="49">
        <f t="shared" si="33"/>
        <v>0.01694915254237288</v>
      </c>
      <c r="AQ108" s="51">
        <f t="shared" si="33"/>
        <v>0.01694915254237288</v>
      </c>
      <c r="AR108" s="51">
        <f t="shared" si="33"/>
        <v>0.03389830508474576</v>
      </c>
      <c r="AS108" s="51">
        <f t="shared" si="33"/>
        <v>0</v>
      </c>
      <c r="AT108" s="51">
        <f t="shared" si="33"/>
        <v>0.01694915254237288</v>
      </c>
      <c r="AU108" s="51">
        <f t="shared" si="33"/>
        <v>0.03389830508474576</v>
      </c>
      <c r="AV108" s="50">
        <f t="shared" si="33"/>
        <v>0.1016949152542373</v>
      </c>
      <c r="AW108" s="8"/>
      <c r="AX108" s="2">
        <f t="shared" si="17"/>
      </c>
      <c r="AY108" s="8"/>
      <c r="AZ108" s="8"/>
      <c r="BA108" s="8"/>
      <c r="BB108" s="8"/>
      <c r="BC108" s="8"/>
      <c r="BD108" s="8"/>
      <c r="BE108" s="8"/>
    </row>
    <row r="109" spans="1:57" s="18" customFormat="1" ht="18.75">
      <c r="A109" s="52"/>
      <c r="B109" s="53"/>
      <c r="C109" s="67"/>
      <c r="D109" s="34"/>
      <c r="E109" s="68"/>
      <c r="F109" s="69"/>
      <c r="G109" s="70"/>
      <c r="H109" s="68"/>
      <c r="I109" s="70"/>
      <c r="J109" s="70"/>
      <c r="K109" s="69"/>
      <c r="L109" s="70"/>
      <c r="M109" s="68"/>
      <c r="N109" s="70"/>
      <c r="O109" s="70"/>
      <c r="P109" s="70"/>
      <c r="Q109" s="69"/>
      <c r="R109" s="70"/>
      <c r="S109" s="68"/>
      <c r="T109" s="70"/>
      <c r="U109" s="70"/>
      <c r="V109" s="70"/>
      <c r="W109" s="70"/>
      <c r="X109" s="70"/>
      <c r="Y109" s="70"/>
      <c r="Z109" s="69"/>
      <c r="AA109" s="70"/>
      <c r="AB109" s="68"/>
      <c r="AC109" s="70"/>
      <c r="AD109" s="69"/>
      <c r="AE109" s="70"/>
      <c r="AF109" s="68"/>
      <c r="AG109" s="70"/>
      <c r="AH109" s="70"/>
      <c r="AI109" s="70"/>
      <c r="AJ109" s="69"/>
      <c r="AK109" s="70"/>
      <c r="AL109" s="68"/>
      <c r="AM109" s="70"/>
      <c r="AN109" s="69"/>
      <c r="AO109" s="70"/>
      <c r="AP109" s="68"/>
      <c r="AQ109" s="70"/>
      <c r="AR109" s="70"/>
      <c r="AS109" s="70"/>
      <c r="AT109" s="70"/>
      <c r="AU109" s="70"/>
      <c r="AV109" s="69"/>
      <c r="AW109" s="2"/>
      <c r="AX109" s="2">
        <f t="shared" si="17"/>
      </c>
      <c r="AY109" s="2"/>
      <c r="AZ109" s="2"/>
      <c r="BA109" s="2"/>
      <c r="BB109" s="2"/>
      <c r="BC109" s="2"/>
      <c r="BD109" s="2"/>
      <c r="BE109" s="2"/>
    </row>
    <row r="110" spans="1:57" s="18" customFormat="1" ht="18.75">
      <c r="A110" s="17" t="s">
        <v>112</v>
      </c>
      <c r="B110" s="61"/>
      <c r="C110" s="33"/>
      <c r="D110" s="34"/>
      <c r="E110" s="35"/>
      <c r="F110" s="36"/>
      <c r="G110" s="34"/>
      <c r="H110" s="37"/>
      <c r="I110" s="38"/>
      <c r="J110" s="38"/>
      <c r="K110" s="39"/>
      <c r="L110" s="34"/>
      <c r="M110" s="37"/>
      <c r="N110" s="38"/>
      <c r="O110" s="38"/>
      <c r="P110" s="38"/>
      <c r="Q110" s="39"/>
      <c r="R110" s="34"/>
      <c r="S110" s="37"/>
      <c r="T110" s="38"/>
      <c r="U110" s="38"/>
      <c r="V110" s="38"/>
      <c r="W110" s="38"/>
      <c r="X110" s="38"/>
      <c r="Y110" s="38"/>
      <c r="Z110" s="39"/>
      <c r="AA110" s="34"/>
      <c r="AB110" s="37"/>
      <c r="AC110" s="38"/>
      <c r="AD110" s="39"/>
      <c r="AE110" s="34"/>
      <c r="AF110" s="37"/>
      <c r="AG110" s="38"/>
      <c r="AH110" s="38"/>
      <c r="AI110" s="38"/>
      <c r="AJ110" s="39"/>
      <c r="AK110" s="34"/>
      <c r="AL110" s="37"/>
      <c r="AM110" s="38"/>
      <c r="AN110" s="39"/>
      <c r="AO110" s="34"/>
      <c r="AP110" s="37"/>
      <c r="AQ110" s="38"/>
      <c r="AR110" s="38"/>
      <c r="AS110" s="38"/>
      <c r="AT110" s="38"/>
      <c r="AU110" s="38"/>
      <c r="AV110" s="39"/>
      <c r="AW110" s="2"/>
      <c r="AX110" s="2">
        <f t="shared" si="17"/>
      </c>
      <c r="AY110" s="2"/>
      <c r="AZ110" s="2"/>
      <c r="BA110" s="2"/>
      <c r="BB110" s="2"/>
      <c r="BC110" s="2"/>
      <c r="BD110" s="2"/>
      <c r="BE110" s="2"/>
    </row>
    <row r="111" spans="1:57" s="18" customFormat="1" ht="18.75">
      <c r="A111" s="31" t="s">
        <v>141</v>
      </c>
      <c r="B111" s="61"/>
      <c r="C111" s="33">
        <f>SUM(E111:AN111)/7</f>
        <v>3</v>
      </c>
      <c r="D111" s="34"/>
      <c r="E111" s="35">
        <v>2</v>
      </c>
      <c r="F111" s="36">
        <v>1</v>
      </c>
      <c r="G111" s="34"/>
      <c r="H111" s="37"/>
      <c r="I111" s="38"/>
      <c r="J111" s="38">
        <v>3</v>
      </c>
      <c r="K111" s="39"/>
      <c r="L111" s="34"/>
      <c r="M111" s="37"/>
      <c r="N111" s="38"/>
      <c r="O111" s="38">
        <v>1</v>
      </c>
      <c r="P111" s="38">
        <v>1</v>
      </c>
      <c r="Q111" s="39">
        <v>1</v>
      </c>
      <c r="R111" s="34"/>
      <c r="S111" s="37"/>
      <c r="T111" s="38"/>
      <c r="U111" s="38"/>
      <c r="V111" s="38">
        <v>1</v>
      </c>
      <c r="W111" s="38"/>
      <c r="X111" s="38"/>
      <c r="Y111" s="38">
        <v>2</v>
      </c>
      <c r="Z111" s="39"/>
      <c r="AA111" s="34"/>
      <c r="AB111" s="37"/>
      <c r="AC111" s="38">
        <v>3</v>
      </c>
      <c r="AD111" s="39"/>
      <c r="AE111" s="34"/>
      <c r="AF111" s="37">
        <v>1</v>
      </c>
      <c r="AG111" s="38">
        <v>2</v>
      </c>
      <c r="AH111" s="38"/>
      <c r="AI111" s="38"/>
      <c r="AJ111" s="39"/>
      <c r="AK111" s="34"/>
      <c r="AL111" s="37"/>
      <c r="AM111" s="38"/>
      <c r="AN111" s="39">
        <v>3</v>
      </c>
      <c r="AO111" s="34"/>
      <c r="AP111" s="37"/>
      <c r="AQ111" s="38"/>
      <c r="AR111" s="38"/>
      <c r="AS111" s="38"/>
      <c r="AT111" s="38"/>
      <c r="AU111" s="38"/>
      <c r="AV111" s="39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1:57" s="18" customFormat="1" ht="18.75">
      <c r="A112" s="31" t="s">
        <v>142</v>
      </c>
      <c r="B112" s="61"/>
      <c r="C112" s="33">
        <f>SUM(E112:AN112)/7</f>
        <v>21</v>
      </c>
      <c r="D112" s="34"/>
      <c r="E112" s="35">
        <v>11</v>
      </c>
      <c r="F112" s="36">
        <v>10</v>
      </c>
      <c r="G112" s="34"/>
      <c r="H112" s="37">
        <v>8</v>
      </c>
      <c r="I112" s="38"/>
      <c r="J112" s="38">
        <v>12</v>
      </c>
      <c r="K112" s="39">
        <v>1</v>
      </c>
      <c r="L112" s="34"/>
      <c r="M112" s="37"/>
      <c r="N112" s="38">
        <v>3</v>
      </c>
      <c r="O112" s="38">
        <v>5</v>
      </c>
      <c r="P112" s="38">
        <v>6</v>
      </c>
      <c r="Q112" s="39">
        <v>7</v>
      </c>
      <c r="R112" s="34"/>
      <c r="S112" s="37"/>
      <c r="T112" s="38"/>
      <c r="U112" s="38"/>
      <c r="V112" s="38">
        <v>3</v>
      </c>
      <c r="W112" s="38"/>
      <c r="X112" s="38"/>
      <c r="Y112" s="38">
        <v>18</v>
      </c>
      <c r="Z112" s="39"/>
      <c r="AA112" s="34"/>
      <c r="AB112" s="37"/>
      <c r="AC112" s="38">
        <v>19</v>
      </c>
      <c r="AD112" s="39">
        <v>2</v>
      </c>
      <c r="AE112" s="34"/>
      <c r="AF112" s="37">
        <v>2</v>
      </c>
      <c r="AG112" s="38">
        <v>3</v>
      </c>
      <c r="AH112" s="38">
        <v>7</v>
      </c>
      <c r="AI112" s="38">
        <v>7</v>
      </c>
      <c r="AJ112" s="39">
        <v>2</v>
      </c>
      <c r="AK112" s="34"/>
      <c r="AL112" s="37">
        <v>8</v>
      </c>
      <c r="AM112" s="38">
        <v>7</v>
      </c>
      <c r="AN112" s="39">
        <v>6</v>
      </c>
      <c r="AO112" s="34"/>
      <c r="AP112" s="37">
        <v>1</v>
      </c>
      <c r="AQ112" s="38"/>
      <c r="AR112" s="38">
        <v>1</v>
      </c>
      <c r="AS112" s="38"/>
      <c r="AT112" s="38">
        <v>1</v>
      </c>
      <c r="AU112" s="38">
        <v>1</v>
      </c>
      <c r="AV112" s="39">
        <v>3</v>
      </c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1:57" s="18" customFormat="1" ht="18.75">
      <c r="A113" s="31" t="s">
        <v>143</v>
      </c>
      <c r="B113" s="61"/>
      <c r="C113" s="33">
        <f>SUM(E113:AN113)/7</f>
        <v>1</v>
      </c>
      <c r="D113" s="34"/>
      <c r="E113" s="35"/>
      <c r="F113" s="36">
        <v>1</v>
      </c>
      <c r="G113" s="34"/>
      <c r="H113" s="37"/>
      <c r="I113" s="38">
        <v>1</v>
      </c>
      <c r="J113" s="38"/>
      <c r="K113" s="39"/>
      <c r="L113" s="34"/>
      <c r="M113" s="37"/>
      <c r="N113" s="38"/>
      <c r="O113" s="38"/>
      <c r="P113" s="38">
        <v>1</v>
      </c>
      <c r="Q113" s="39"/>
      <c r="R113" s="34"/>
      <c r="S113" s="37"/>
      <c r="T113" s="38"/>
      <c r="U113" s="38"/>
      <c r="V113" s="38"/>
      <c r="W113" s="38"/>
      <c r="X113" s="38"/>
      <c r="Y113" s="38">
        <v>1</v>
      </c>
      <c r="Z113" s="39"/>
      <c r="AA113" s="34"/>
      <c r="AB113" s="37"/>
      <c r="AC113" s="38"/>
      <c r="AD113" s="39">
        <v>1</v>
      </c>
      <c r="AE113" s="34"/>
      <c r="AF113" s="37"/>
      <c r="AG113" s="38"/>
      <c r="AH113" s="38">
        <v>1</v>
      </c>
      <c r="AI113" s="38"/>
      <c r="AJ113" s="39"/>
      <c r="AK113" s="34"/>
      <c r="AL113" s="37"/>
      <c r="AM113" s="38">
        <v>1</v>
      </c>
      <c r="AN113" s="39"/>
      <c r="AO113" s="34"/>
      <c r="AP113" s="37"/>
      <c r="AQ113" s="38"/>
      <c r="AR113" s="38"/>
      <c r="AS113" s="38"/>
      <c r="AT113" s="38">
        <v>1</v>
      </c>
      <c r="AU113" s="38"/>
      <c r="AV113" s="39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1:57" s="18" customFormat="1" ht="18.75">
      <c r="A114" s="52"/>
      <c r="B114" s="53"/>
      <c r="C114" s="33"/>
      <c r="D114" s="34"/>
      <c r="E114" s="35"/>
      <c r="F114" s="36"/>
      <c r="G114" s="34"/>
      <c r="H114" s="37"/>
      <c r="I114" s="38"/>
      <c r="J114" s="38"/>
      <c r="K114" s="39"/>
      <c r="L114" s="34"/>
      <c r="M114" s="37"/>
      <c r="N114" s="38"/>
      <c r="O114" s="38"/>
      <c r="P114" s="38"/>
      <c r="Q114" s="39"/>
      <c r="R114" s="34"/>
      <c r="S114" s="37"/>
      <c r="T114" s="38"/>
      <c r="U114" s="38"/>
      <c r="V114" s="38"/>
      <c r="W114" s="38"/>
      <c r="X114" s="38"/>
      <c r="Y114" s="38"/>
      <c r="Z114" s="39"/>
      <c r="AA114" s="34"/>
      <c r="AB114" s="37"/>
      <c r="AC114" s="38"/>
      <c r="AD114" s="39"/>
      <c r="AE114" s="34"/>
      <c r="AF114" s="37"/>
      <c r="AG114" s="38"/>
      <c r="AH114" s="38"/>
      <c r="AI114" s="38"/>
      <c r="AJ114" s="39"/>
      <c r="AK114" s="34"/>
      <c r="AL114" s="37"/>
      <c r="AM114" s="38"/>
      <c r="AN114" s="39"/>
      <c r="AO114" s="34"/>
      <c r="AP114" s="37"/>
      <c r="AQ114" s="38"/>
      <c r="AR114" s="38"/>
      <c r="AS114" s="38"/>
      <c r="AT114" s="38"/>
      <c r="AU114" s="38"/>
      <c r="AV114" s="39"/>
      <c r="AW114" s="2"/>
      <c r="AX114" s="2">
        <f t="shared" si="17"/>
      </c>
      <c r="AY114" s="2"/>
      <c r="AZ114" s="2"/>
      <c r="BA114" s="2"/>
      <c r="BB114" s="2"/>
      <c r="BC114" s="2"/>
      <c r="BD114" s="2"/>
      <c r="BE114" s="2"/>
    </row>
    <row r="115" spans="1:57" s="22" customFormat="1" ht="18.75">
      <c r="A115" s="43" t="s">
        <v>3</v>
      </c>
      <c r="B115" s="44"/>
      <c r="C115" s="33">
        <f>SUM(E115:AN115)/7</f>
        <v>25</v>
      </c>
      <c r="D115" s="45"/>
      <c r="E115" s="46">
        <f>SUM(E111:E113)</f>
        <v>13</v>
      </c>
      <c r="F115" s="47">
        <f>SUM(F111:F113)</f>
        <v>12</v>
      </c>
      <c r="G115" s="45"/>
      <c r="H115" s="46">
        <f>SUM(H111:H113)</f>
        <v>8</v>
      </c>
      <c r="I115" s="45">
        <f>SUM(I111:I113)</f>
        <v>1</v>
      </c>
      <c r="J115" s="45">
        <f>SUM(J111:J113)</f>
        <v>15</v>
      </c>
      <c r="K115" s="47">
        <f>SUM(K111:K113)</f>
        <v>1</v>
      </c>
      <c r="L115" s="45"/>
      <c r="M115" s="46">
        <f>SUM(M111:M113)</f>
        <v>0</v>
      </c>
      <c r="N115" s="45">
        <f>SUM(N111:N113)</f>
        <v>3</v>
      </c>
      <c r="O115" s="45">
        <f>SUM(O111:O113)</f>
        <v>6</v>
      </c>
      <c r="P115" s="45">
        <f>SUM(P111:P113)</f>
        <v>8</v>
      </c>
      <c r="Q115" s="47">
        <f>SUM(Q111:Q113)</f>
        <v>8</v>
      </c>
      <c r="R115" s="45"/>
      <c r="S115" s="46">
        <f aca="true" t="shared" si="34" ref="S115:Z115">SUM(S111:S113)</f>
        <v>0</v>
      </c>
      <c r="T115" s="45">
        <f t="shared" si="34"/>
        <v>0</v>
      </c>
      <c r="U115" s="45">
        <f t="shared" si="34"/>
        <v>0</v>
      </c>
      <c r="V115" s="45">
        <f t="shared" si="34"/>
        <v>4</v>
      </c>
      <c r="W115" s="45">
        <f t="shared" si="34"/>
        <v>0</v>
      </c>
      <c r="X115" s="45">
        <f t="shared" si="34"/>
        <v>0</v>
      </c>
      <c r="Y115" s="45">
        <f t="shared" si="34"/>
        <v>21</v>
      </c>
      <c r="Z115" s="47">
        <f t="shared" si="34"/>
        <v>0</v>
      </c>
      <c r="AA115" s="45"/>
      <c r="AB115" s="46">
        <f>SUM(AB111:AB113)</f>
        <v>0</v>
      </c>
      <c r="AC115" s="45">
        <f>SUM(AC111:AC113)</f>
        <v>22</v>
      </c>
      <c r="AD115" s="47">
        <f>SUM(AD111:AD113)</f>
        <v>3</v>
      </c>
      <c r="AE115" s="45"/>
      <c r="AF115" s="46">
        <f>SUM(AF111:AF113)</f>
        <v>3</v>
      </c>
      <c r="AG115" s="45">
        <f>SUM(AG111:AG113)</f>
        <v>5</v>
      </c>
      <c r="AH115" s="45">
        <f>SUM(AH111:AH113)</f>
        <v>8</v>
      </c>
      <c r="AI115" s="45">
        <f>SUM(AI111:AI113)</f>
        <v>7</v>
      </c>
      <c r="AJ115" s="47">
        <f>SUM(AJ111:AJ113)</f>
        <v>2</v>
      </c>
      <c r="AK115" s="45"/>
      <c r="AL115" s="46">
        <f>SUM(AL111:AL113)</f>
        <v>8</v>
      </c>
      <c r="AM115" s="45">
        <f>SUM(AM111:AM113)</f>
        <v>8</v>
      </c>
      <c r="AN115" s="47">
        <f>SUM(AN111:AN113)</f>
        <v>9</v>
      </c>
      <c r="AO115" s="45"/>
      <c r="AP115" s="46">
        <f aca="true" t="shared" si="35" ref="AP115:AV115">SUM(AP111:AP113)</f>
        <v>1</v>
      </c>
      <c r="AQ115" s="45">
        <f t="shared" si="35"/>
        <v>0</v>
      </c>
      <c r="AR115" s="45">
        <f t="shared" si="35"/>
        <v>1</v>
      </c>
      <c r="AS115" s="45">
        <f t="shared" si="35"/>
        <v>0</v>
      </c>
      <c r="AT115" s="45">
        <f t="shared" si="35"/>
        <v>2</v>
      </c>
      <c r="AU115" s="45">
        <f t="shared" si="35"/>
        <v>1</v>
      </c>
      <c r="AV115" s="47">
        <f t="shared" si="35"/>
        <v>3</v>
      </c>
      <c r="AW115" s="8"/>
      <c r="AX115" s="2">
        <f t="shared" si="17"/>
      </c>
      <c r="AY115" s="8"/>
      <c r="AZ115" s="8"/>
      <c r="BA115" s="8"/>
      <c r="BB115" s="8"/>
      <c r="BC115" s="8"/>
      <c r="BD115" s="8"/>
      <c r="BE115" s="8"/>
    </row>
    <row r="116" spans="1:57" s="22" customFormat="1" ht="18.75">
      <c r="A116" s="43" t="s">
        <v>108</v>
      </c>
      <c r="B116" s="44"/>
      <c r="C116" s="48">
        <f>C115/C133</f>
        <v>0.03078817733990148</v>
      </c>
      <c r="D116" s="45"/>
      <c r="E116" s="49">
        <f>E115/$C115</f>
        <v>0.52</v>
      </c>
      <c r="F116" s="50">
        <f>F115/$C115</f>
        <v>0.48</v>
      </c>
      <c r="G116" s="51"/>
      <c r="H116" s="49">
        <f>H115/$C115</f>
        <v>0.32</v>
      </c>
      <c r="I116" s="51">
        <f>I115/$C115</f>
        <v>0.04</v>
      </c>
      <c r="J116" s="51">
        <f>J115/$C115</f>
        <v>0.6</v>
      </c>
      <c r="K116" s="50">
        <f>K115/$C115</f>
        <v>0.04</v>
      </c>
      <c r="L116" s="51"/>
      <c r="M116" s="49">
        <f>M115/$C115</f>
        <v>0</v>
      </c>
      <c r="N116" s="51">
        <f>N115/$C115</f>
        <v>0.12</v>
      </c>
      <c r="O116" s="51">
        <f>O115/$C115</f>
        <v>0.24</v>
      </c>
      <c r="P116" s="51">
        <f>P115/$C115</f>
        <v>0.32</v>
      </c>
      <c r="Q116" s="50">
        <f>Q115/$C115</f>
        <v>0.32</v>
      </c>
      <c r="R116" s="51"/>
      <c r="S116" s="49">
        <f>S115/$C115</f>
        <v>0</v>
      </c>
      <c r="T116" s="51">
        <f aca="true" t="shared" si="36" ref="T116:Y116">T115/$C115</f>
        <v>0</v>
      </c>
      <c r="U116" s="51">
        <f t="shared" si="36"/>
        <v>0</v>
      </c>
      <c r="V116" s="51">
        <f t="shared" si="36"/>
        <v>0.16</v>
      </c>
      <c r="W116" s="51">
        <f t="shared" si="36"/>
        <v>0</v>
      </c>
      <c r="X116" s="51">
        <f t="shared" si="36"/>
        <v>0</v>
      </c>
      <c r="Y116" s="51">
        <f t="shared" si="36"/>
        <v>0.84</v>
      </c>
      <c r="Z116" s="50">
        <f>Z115/$C115</f>
        <v>0</v>
      </c>
      <c r="AA116" s="51"/>
      <c r="AB116" s="49">
        <f>AB115/$C115</f>
        <v>0</v>
      </c>
      <c r="AC116" s="51">
        <f>AC115/$C115</f>
        <v>0.88</v>
      </c>
      <c r="AD116" s="50">
        <f>AD115/$C115</f>
        <v>0.12</v>
      </c>
      <c r="AE116" s="51"/>
      <c r="AF116" s="49">
        <f>AF115/$C115</f>
        <v>0.12</v>
      </c>
      <c r="AG116" s="51">
        <f>AG115/$C115</f>
        <v>0.2</v>
      </c>
      <c r="AH116" s="51">
        <f>AH115/$C115</f>
        <v>0.32</v>
      </c>
      <c r="AI116" s="51">
        <f>AI115/$C115</f>
        <v>0.28</v>
      </c>
      <c r="AJ116" s="50">
        <f>AJ115/$C115</f>
        <v>0.08</v>
      </c>
      <c r="AK116" s="51"/>
      <c r="AL116" s="49">
        <f aca="true" t="shared" si="37" ref="AL116:AV116">AL115/$C115</f>
        <v>0.32</v>
      </c>
      <c r="AM116" s="51">
        <f t="shared" si="37"/>
        <v>0.32</v>
      </c>
      <c r="AN116" s="50">
        <f t="shared" si="37"/>
        <v>0.36</v>
      </c>
      <c r="AO116" s="51"/>
      <c r="AP116" s="49">
        <f t="shared" si="37"/>
        <v>0.04</v>
      </c>
      <c r="AQ116" s="51">
        <f t="shared" si="37"/>
        <v>0</v>
      </c>
      <c r="AR116" s="51">
        <f t="shared" si="37"/>
        <v>0.04</v>
      </c>
      <c r="AS116" s="51">
        <f t="shared" si="37"/>
        <v>0</v>
      </c>
      <c r="AT116" s="51">
        <f t="shared" si="37"/>
        <v>0.08</v>
      </c>
      <c r="AU116" s="51">
        <f t="shared" si="37"/>
        <v>0.04</v>
      </c>
      <c r="AV116" s="50">
        <f t="shared" si="37"/>
        <v>0.12</v>
      </c>
      <c r="AW116" s="8"/>
      <c r="AX116" s="2">
        <f t="shared" si="17"/>
      </c>
      <c r="AY116" s="8"/>
      <c r="AZ116" s="8"/>
      <c r="BA116" s="8"/>
      <c r="BB116" s="8"/>
      <c r="BC116" s="8"/>
      <c r="BD116" s="8"/>
      <c r="BE116" s="8"/>
    </row>
    <row r="117" spans="1:57" s="18" customFormat="1" ht="18.75">
      <c r="A117" s="52"/>
      <c r="B117" s="53"/>
      <c r="C117" s="54"/>
      <c r="D117" s="34"/>
      <c r="E117" s="35"/>
      <c r="F117" s="36"/>
      <c r="G117" s="34"/>
      <c r="H117" s="35"/>
      <c r="I117" s="34"/>
      <c r="J117" s="34"/>
      <c r="K117" s="36"/>
      <c r="L117" s="34"/>
      <c r="M117" s="35"/>
      <c r="N117" s="34"/>
      <c r="O117" s="34"/>
      <c r="P117" s="34"/>
      <c r="Q117" s="36"/>
      <c r="R117" s="34"/>
      <c r="S117" s="35"/>
      <c r="T117" s="34"/>
      <c r="U117" s="34"/>
      <c r="V117" s="34"/>
      <c r="W117" s="34"/>
      <c r="X117" s="34"/>
      <c r="Y117" s="34"/>
      <c r="Z117" s="36"/>
      <c r="AA117" s="34"/>
      <c r="AB117" s="35"/>
      <c r="AC117" s="34"/>
      <c r="AD117" s="36"/>
      <c r="AE117" s="34"/>
      <c r="AF117" s="35"/>
      <c r="AG117" s="34"/>
      <c r="AH117" s="34"/>
      <c r="AI117" s="34"/>
      <c r="AJ117" s="36"/>
      <c r="AK117" s="34"/>
      <c r="AL117" s="35"/>
      <c r="AM117" s="34"/>
      <c r="AN117" s="36"/>
      <c r="AO117" s="34"/>
      <c r="AP117" s="35"/>
      <c r="AQ117" s="34"/>
      <c r="AR117" s="34"/>
      <c r="AS117" s="34"/>
      <c r="AT117" s="34"/>
      <c r="AU117" s="34"/>
      <c r="AV117" s="36"/>
      <c r="AW117" s="2"/>
      <c r="AX117" s="2">
        <f t="shared" si="17"/>
      </c>
      <c r="AY117" s="2"/>
      <c r="AZ117" s="2"/>
      <c r="BA117" s="2"/>
      <c r="BB117" s="2"/>
      <c r="BC117" s="2"/>
      <c r="BD117" s="2"/>
      <c r="BE117" s="2"/>
    </row>
    <row r="118" spans="1:57" s="18" customFormat="1" ht="18.75">
      <c r="A118" s="52"/>
      <c r="B118" s="53"/>
      <c r="C118" s="54"/>
      <c r="D118" s="34"/>
      <c r="E118" s="35"/>
      <c r="F118" s="36"/>
      <c r="G118" s="34"/>
      <c r="H118" s="35"/>
      <c r="I118" s="34"/>
      <c r="J118" s="34"/>
      <c r="K118" s="36"/>
      <c r="L118" s="34"/>
      <c r="M118" s="35"/>
      <c r="N118" s="34"/>
      <c r="O118" s="34"/>
      <c r="P118" s="34"/>
      <c r="Q118" s="36"/>
      <c r="R118" s="34"/>
      <c r="S118" s="35"/>
      <c r="T118" s="34"/>
      <c r="U118" s="34"/>
      <c r="V118" s="34"/>
      <c r="W118" s="34"/>
      <c r="X118" s="34"/>
      <c r="Y118" s="34"/>
      <c r="Z118" s="36"/>
      <c r="AA118" s="34"/>
      <c r="AB118" s="35"/>
      <c r="AC118" s="34"/>
      <c r="AD118" s="36"/>
      <c r="AE118" s="34"/>
      <c r="AF118" s="35"/>
      <c r="AG118" s="34"/>
      <c r="AH118" s="34"/>
      <c r="AI118" s="34"/>
      <c r="AJ118" s="36"/>
      <c r="AK118" s="34"/>
      <c r="AL118" s="35"/>
      <c r="AM118" s="34"/>
      <c r="AN118" s="36"/>
      <c r="AO118" s="34"/>
      <c r="AP118" s="35"/>
      <c r="AQ118" s="34"/>
      <c r="AR118" s="34"/>
      <c r="AS118" s="34"/>
      <c r="AT118" s="34"/>
      <c r="AU118" s="34"/>
      <c r="AV118" s="36"/>
      <c r="AW118" s="2"/>
      <c r="AX118" s="2">
        <f t="shared" si="17"/>
      </c>
      <c r="AY118" s="2"/>
      <c r="AZ118" s="2"/>
      <c r="BA118" s="2"/>
      <c r="BB118" s="2"/>
      <c r="BC118" s="2"/>
      <c r="BD118" s="2"/>
      <c r="BE118" s="2"/>
    </row>
    <row r="119" spans="1:57" s="18" customFormat="1" ht="18.75">
      <c r="A119" s="17" t="s">
        <v>11</v>
      </c>
      <c r="B119" s="61"/>
      <c r="C119" s="54"/>
      <c r="D119" s="34"/>
      <c r="E119" s="35"/>
      <c r="F119" s="36"/>
      <c r="G119" s="34"/>
      <c r="H119" s="35"/>
      <c r="I119" s="34"/>
      <c r="J119" s="34"/>
      <c r="K119" s="36"/>
      <c r="L119" s="34"/>
      <c r="M119" s="35"/>
      <c r="N119" s="34"/>
      <c r="O119" s="34"/>
      <c r="P119" s="34"/>
      <c r="Q119" s="36"/>
      <c r="R119" s="34"/>
      <c r="S119" s="35"/>
      <c r="T119" s="34"/>
      <c r="U119" s="34"/>
      <c r="V119" s="34"/>
      <c r="W119" s="34"/>
      <c r="X119" s="34"/>
      <c r="Y119" s="34"/>
      <c r="Z119" s="36"/>
      <c r="AA119" s="34"/>
      <c r="AB119" s="35"/>
      <c r="AC119" s="34"/>
      <c r="AD119" s="36"/>
      <c r="AE119" s="34"/>
      <c r="AF119" s="35"/>
      <c r="AG119" s="34"/>
      <c r="AH119" s="34"/>
      <c r="AI119" s="34"/>
      <c r="AJ119" s="36"/>
      <c r="AK119" s="34"/>
      <c r="AL119" s="35"/>
      <c r="AM119" s="34"/>
      <c r="AN119" s="36"/>
      <c r="AO119" s="34"/>
      <c r="AP119" s="35"/>
      <c r="AQ119" s="34"/>
      <c r="AR119" s="34"/>
      <c r="AS119" s="34"/>
      <c r="AT119" s="34"/>
      <c r="AU119" s="34"/>
      <c r="AV119" s="36"/>
      <c r="AW119" s="2"/>
      <c r="AX119" s="2">
        <f t="shared" si="17"/>
      </c>
      <c r="AY119" s="2"/>
      <c r="AZ119" s="2"/>
      <c r="BA119" s="2"/>
      <c r="BB119" s="2"/>
      <c r="BC119" s="2"/>
      <c r="BD119" s="2"/>
      <c r="BE119" s="2"/>
    </row>
    <row r="120" spans="1:57" s="18" customFormat="1" ht="18.75">
      <c r="A120" s="31" t="s">
        <v>123</v>
      </c>
      <c r="B120" s="32"/>
      <c r="C120" s="33">
        <f aca="true" t="shared" si="38" ref="C120:C128">SUM(E120:AN120)/7</f>
        <v>2</v>
      </c>
      <c r="D120" s="34"/>
      <c r="E120" s="35"/>
      <c r="F120" s="36">
        <v>2</v>
      </c>
      <c r="G120" s="34"/>
      <c r="H120" s="37">
        <v>2</v>
      </c>
      <c r="I120" s="38"/>
      <c r="J120" s="38"/>
      <c r="K120" s="39"/>
      <c r="L120" s="34"/>
      <c r="M120" s="37"/>
      <c r="N120" s="38"/>
      <c r="O120" s="38">
        <v>1</v>
      </c>
      <c r="P120" s="38"/>
      <c r="Q120" s="39">
        <v>1</v>
      </c>
      <c r="R120" s="34"/>
      <c r="S120" s="37"/>
      <c r="T120" s="38"/>
      <c r="U120" s="38"/>
      <c r="V120" s="38"/>
      <c r="W120" s="38"/>
      <c r="X120" s="38"/>
      <c r="Y120" s="38">
        <v>2</v>
      </c>
      <c r="Z120" s="39"/>
      <c r="AA120" s="34"/>
      <c r="AB120" s="37"/>
      <c r="AC120" s="38"/>
      <c r="AD120" s="39">
        <v>2</v>
      </c>
      <c r="AE120" s="34"/>
      <c r="AF120" s="37"/>
      <c r="AG120" s="38"/>
      <c r="AH120" s="38"/>
      <c r="AI120" s="38">
        <v>1</v>
      </c>
      <c r="AJ120" s="39">
        <v>1</v>
      </c>
      <c r="AK120" s="34"/>
      <c r="AL120" s="37">
        <v>1</v>
      </c>
      <c r="AM120" s="38"/>
      <c r="AN120" s="39">
        <v>1</v>
      </c>
      <c r="AO120" s="34"/>
      <c r="AP120" s="37"/>
      <c r="AQ120" s="38"/>
      <c r="AR120" s="38"/>
      <c r="AS120" s="38"/>
      <c r="AT120" s="38"/>
      <c r="AU120" s="38"/>
      <c r="AV120" s="39"/>
      <c r="AW120" s="2"/>
      <c r="AX120" s="2">
        <f t="shared" si="17"/>
      </c>
      <c r="AY120" s="2"/>
      <c r="AZ120" s="2"/>
      <c r="BA120" s="2"/>
      <c r="BB120" s="2"/>
      <c r="BC120" s="2"/>
      <c r="BD120" s="2"/>
      <c r="BE120" s="2"/>
    </row>
    <row r="121" spans="1:57" s="18" customFormat="1" ht="18.75">
      <c r="A121" s="31" t="s">
        <v>124</v>
      </c>
      <c r="B121" s="32"/>
      <c r="C121" s="33">
        <f t="shared" si="38"/>
        <v>1</v>
      </c>
      <c r="D121" s="34"/>
      <c r="E121" s="35"/>
      <c r="F121" s="36">
        <v>1</v>
      </c>
      <c r="G121" s="34"/>
      <c r="H121" s="37">
        <v>1</v>
      </c>
      <c r="I121" s="38"/>
      <c r="J121" s="38"/>
      <c r="K121" s="39"/>
      <c r="L121" s="34"/>
      <c r="M121" s="37"/>
      <c r="N121" s="38">
        <v>1</v>
      </c>
      <c r="O121" s="38"/>
      <c r="P121" s="38"/>
      <c r="Q121" s="39"/>
      <c r="R121" s="34"/>
      <c r="S121" s="37"/>
      <c r="T121" s="38"/>
      <c r="U121" s="38"/>
      <c r="V121" s="38"/>
      <c r="W121" s="38"/>
      <c r="X121" s="38"/>
      <c r="Y121" s="38">
        <v>1</v>
      </c>
      <c r="Z121" s="39"/>
      <c r="AA121" s="34"/>
      <c r="AB121" s="37"/>
      <c r="AC121" s="38"/>
      <c r="AD121" s="39">
        <v>1</v>
      </c>
      <c r="AE121" s="34"/>
      <c r="AF121" s="37"/>
      <c r="AG121" s="38"/>
      <c r="AH121" s="38"/>
      <c r="AI121" s="38">
        <v>1</v>
      </c>
      <c r="AJ121" s="39"/>
      <c r="AK121" s="34"/>
      <c r="AL121" s="37">
        <v>1</v>
      </c>
      <c r="AM121" s="38"/>
      <c r="AN121" s="39"/>
      <c r="AO121" s="34"/>
      <c r="AP121" s="37"/>
      <c r="AQ121" s="38"/>
      <c r="AR121" s="38"/>
      <c r="AS121" s="38"/>
      <c r="AT121" s="38"/>
      <c r="AU121" s="38"/>
      <c r="AV121" s="39"/>
      <c r="AW121" s="2"/>
      <c r="AX121" s="2">
        <f t="shared" si="17"/>
      </c>
      <c r="AY121" s="2"/>
      <c r="AZ121" s="2"/>
      <c r="BA121" s="2"/>
      <c r="BB121" s="2"/>
      <c r="BC121" s="2"/>
      <c r="BD121" s="2"/>
      <c r="BE121" s="2"/>
    </row>
    <row r="122" spans="1:57" s="19" customFormat="1" ht="18.75">
      <c r="A122" s="31" t="s">
        <v>120</v>
      </c>
      <c r="B122" s="32"/>
      <c r="C122" s="33">
        <f t="shared" si="38"/>
        <v>1</v>
      </c>
      <c r="D122" s="34"/>
      <c r="E122" s="35">
        <v>1</v>
      </c>
      <c r="F122" s="36"/>
      <c r="G122" s="34"/>
      <c r="H122" s="37">
        <v>1</v>
      </c>
      <c r="I122" s="38"/>
      <c r="J122" s="38"/>
      <c r="K122" s="39"/>
      <c r="L122" s="34"/>
      <c r="M122" s="37"/>
      <c r="N122" s="38"/>
      <c r="O122" s="38"/>
      <c r="P122" s="38">
        <v>1</v>
      </c>
      <c r="Q122" s="39"/>
      <c r="R122" s="34"/>
      <c r="S122" s="37"/>
      <c r="T122" s="38"/>
      <c r="U122" s="38"/>
      <c r="V122" s="38"/>
      <c r="W122" s="38"/>
      <c r="X122" s="38"/>
      <c r="Y122" s="38">
        <v>1</v>
      </c>
      <c r="Z122" s="39"/>
      <c r="AA122" s="34"/>
      <c r="AB122" s="37"/>
      <c r="AC122" s="38"/>
      <c r="AD122" s="39">
        <v>1</v>
      </c>
      <c r="AE122" s="34"/>
      <c r="AF122" s="37"/>
      <c r="AG122" s="38"/>
      <c r="AH122" s="38"/>
      <c r="AI122" s="38"/>
      <c r="AJ122" s="39">
        <v>1</v>
      </c>
      <c r="AK122" s="34"/>
      <c r="AL122" s="37">
        <v>1</v>
      </c>
      <c r="AM122" s="38"/>
      <c r="AN122" s="39"/>
      <c r="AO122" s="34"/>
      <c r="AP122" s="37"/>
      <c r="AQ122" s="38"/>
      <c r="AR122" s="38"/>
      <c r="AS122" s="38"/>
      <c r="AT122" s="38"/>
      <c r="AU122" s="38"/>
      <c r="AV122" s="39"/>
      <c r="AW122" s="4"/>
      <c r="AX122" s="2">
        <f t="shared" si="17"/>
      </c>
      <c r="AY122" s="4"/>
      <c r="AZ122" s="4"/>
      <c r="BA122" s="4"/>
      <c r="BB122" s="4"/>
      <c r="BC122" s="4"/>
      <c r="BD122" s="4"/>
      <c r="BE122" s="4"/>
    </row>
    <row r="123" spans="1:57" s="18" customFormat="1" ht="18.75">
      <c r="A123" s="31" t="s">
        <v>67</v>
      </c>
      <c r="B123" s="32"/>
      <c r="C123" s="33">
        <f t="shared" si="38"/>
        <v>3</v>
      </c>
      <c r="D123" s="34"/>
      <c r="E123" s="35">
        <v>3</v>
      </c>
      <c r="F123" s="36"/>
      <c r="G123" s="34"/>
      <c r="H123" s="37"/>
      <c r="I123" s="38"/>
      <c r="J123" s="38">
        <v>2</v>
      </c>
      <c r="K123" s="39">
        <v>1</v>
      </c>
      <c r="L123" s="34"/>
      <c r="M123" s="37"/>
      <c r="N123" s="38">
        <v>1</v>
      </c>
      <c r="O123" s="38">
        <v>1</v>
      </c>
      <c r="P123" s="38"/>
      <c r="Q123" s="39">
        <v>1</v>
      </c>
      <c r="R123" s="34"/>
      <c r="S123" s="37"/>
      <c r="T123" s="38"/>
      <c r="U123" s="38"/>
      <c r="V123" s="38"/>
      <c r="W123" s="38"/>
      <c r="X123" s="38"/>
      <c r="Y123" s="38">
        <v>3</v>
      </c>
      <c r="Z123" s="39"/>
      <c r="AA123" s="34"/>
      <c r="AB123" s="37"/>
      <c r="AC123" s="38">
        <v>3</v>
      </c>
      <c r="AD123" s="39"/>
      <c r="AE123" s="34"/>
      <c r="AF123" s="37"/>
      <c r="AG123" s="38">
        <v>3</v>
      </c>
      <c r="AH123" s="38"/>
      <c r="AI123" s="38"/>
      <c r="AJ123" s="39"/>
      <c r="AK123" s="34"/>
      <c r="AL123" s="37"/>
      <c r="AM123" s="38"/>
      <c r="AN123" s="39">
        <v>3</v>
      </c>
      <c r="AO123" s="34"/>
      <c r="AP123" s="37"/>
      <c r="AQ123" s="38"/>
      <c r="AR123" s="38"/>
      <c r="AS123" s="38"/>
      <c r="AT123" s="38"/>
      <c r="AU123" s="38"/>
      <c r="AV123" s="39"/>
      <c r="AW123" s="2"/>
      <c r="AX123" s="2">
        <f t="shared" si="17"/>
      </c>
      <c r="AY123" s="2"/>
      <c r="AZ123" s="2"/>
      <c r="BA123" s="2"/>
      <c r="BB123" s="2"/>
      <c r="BC123" s="2"/>
      <c r="BD123" s="2"/>
      <c r="BE123" s="2"/>
    </row>
    <row r="124" spans="1:57" s="18" customFormat="1" ht="18.75">
      <c r="A124" s="31" t="s">
        <v>116</v>
      </c>
      <c r="B124" s="32"/>
      <c r="C124" s="33">
        <f t="shared" si="38"/>
        <v>0</v>
      </c>
      <c r="D124" s="34"/>
      <c r="E124" s="35"/>
      <c r="F124" s="36"/>
      <c r="G124" s="34"/>
      <c r="H124" s="37"/>
      <c r="I124" s="38"/>
      <c r="J124" s="38"/>
      <c r="K124" s="39"/>
      <c r="L124" s="34"/>
      <c r="M124" s="37"/>
      <c r="N124" s="38"/>
      <c r="O124" s="38"/>
      <c r="P124" s="38"/>
      <c r="Q124" s="39"/>
      <c r="R124" s="34"/>
      <c r="S124" s="37"/>
      <c r="T124" s="38"/>
      <c r="U124" s="38"/>
      <c r="V124" s="38"/>
      <c r="W124" s="38"/>
      <c r="X124" s="38"/>
      <c r="Y124" s="38"/>
      <c r="Z124" s="39"/>
      <c r="AA124" s="34"/>
      <c r="AB124" s="37"/>
      <c r="AC124" s="38"/>
      <c r="AD124" s="39"/>
      <c r="AE124" s="34"/>
      <c r="AF124" s="37"/>
      <c r="AG124" s="38"/>
      <c r="AH124" s="38"/>
      <c r="AI124" s="38"/>
      <c r="AJ124" s="39"/>
      <c r="AK124" s="34"/>
      <c r="AL124" s="37"/>
      <c r="AM124" s="38"/>
      <c r="AN124" s="39"/>
      <c r="AO124" s="34"/>
      <c r="AP124" s="37"/>
      <c r="AQ124" s="38"/>
      <c r="AR124" s="38"/>
      <c r="AS124" s="38"/>
      <c r="AT124" s="38"/>
      <c r="AU124" s="38"/>
      <c r="AV124" s="39"/>
      <c r="AW124" s="2"/>
      <c r="AX124" s="2">
        <f t="shared" si="17"/>
      </c>
      <c r="AY124" s="2"/>
      <c r="AZ124" s="2"/>
      <c r="BA124" s="2"/>
      <c r="BB124" s="2"/>
      <c r="BC124" s="2"/>
      <c r="BD124" s="2"/>
      <c r="BE124" s="2"/>
    </row>
    <row r="125" spans="1:57" s="18" customFormat="1" ht="18.75">
      <c r="A125" s="31" t="s">
        <v>135</v>
      </c>
      <c r="B125" s="32"/>
      <c r="C125" s="33">
        <f t="shared" si="38"/>
        <v>1</v>
      </c>
      <c r="D125" s="34"/>
      <c r="E125" s="35"/>
      <c r="F125" s="36">
        <v>1</v>
      </c>
      <c r="G125" s="34"/>
      <c r="H125" s="37"/>
      <c r="I125" s="38"/>
      <c r="J125" s="38">
        <v>1</v>
      </c>
      <c r="K125" s="39"/>
      <c r="L125" s="34"/>
      <c r="M125" s="37"/>
      <c r="N125" s="38"/>
      <c r="O125" s="38">
        <v>1</v>
      </c>
      <c r="P125" s="38"/>
      <c r="Q125" s="39"/>
      <c r="R125" s="34"/>
      <c r="S125" s="37"/>
      <c r="T125" s="38"/>
      <c r="U125" s="38"/>
      <c r="V125" s="38"/>
      <c r="W125" s="38"/>
      <c r="X125" s="38"/>
      <c r="Y125" s="38">
        <v>1</v>
      </c>
      <c r="Z125" s="39"/>
      <c r="AA125" s="34"/>
      <c r="AB125" s="37"/>
      <c r="AC125" s="38">
        <v>1</v>
      </c>
      <c r="AD125" s="39"/>
      <c r="AE125" s="34"/>
      <c r="AF125" s="37"/>
      <c r="AG125" s="38">
        <v>1</v>
      </c>
      <c r="AH125" s="38"/>
      <c r="AI125" s="38"/>
      <c r="AJ125" s="39"/>
      <c r="AK125" s="34"/>
      <c r="AL125" s="37"/>
      <c r="AM125" s="38"/>
      <c r="AN125" s="39">
        <v>1</v>
      </c>
      <c r="AO125" s="34"/>
      <c r="AP125" s="37"/>
      <c r="AQ125" s="38"/>
      <c r="AR125" s="38"/>
      <c r="AS125" s="38"/>
      <c r="AT125" s="38"/>
      <c r="AU125" s="38"/>
      <c r="AV125" s="39"/>
      <c r="AW125" s="2"/>
      <c r="AX125" s="2">
        <f t="shared" si="17"/>
      </c>
      <c r="AY125" s="2"/>
      <c r="AZ125" s="2"/>
      <c r="BA125" s="2"/>
      <c r="BB125" s="2"/>
      <c r="BC125" s="2"/>
      <c r="BD125" s="2"/>
      <c r="BE125" s="2"/>
    </row>
    <row r="126" spans="1:57" s="18" customFormat="1" ht="18.75">
      <c r="A126" s="31" t="s">
        <v>107</v>
      </c>
      <c r="B126" s="32"/>
      <c r="C126" s="33">
        <f t="shared" si="38"/>
        <v>2</v>
      </c>
      <c r="D126" s="34"/>
      <c r="E126" s="35"/>
      <c r="F126" s="36">
        <v>2</v>
      </c>
      <c r="G126" s="34"/>
      <c r="H126" s="37">
        <v>2</v>
      </c>
      <c r="I126" s="38"/>
      <c r="J126" s="38"/>
      <c r="K126" s="39"/>
      <c r="L126" s="34"/>
      <c r="M126" s="37"/>
      <c r="N126" s="38"/>
      <c r="O126" s="38"/>
      <c r="P126" s="38">
        <v>1</v>
      </c>
      <c r="Q126" s="39">
        <v>1</v>
      </c>
      <c r="R126" s="34"/>
      <c r="S126" s="37"/>
      <c r="T126" s="38"/>
      <c r="U126" s="38"/>
      <c r="V126" s="38"/>
      <c r="W126" s="38"/>
      <c r="X126" s="38"/>
      <c r="Y126" s="38">
        <v>2</v>
      </c>
      <c r="Z126" s="39"/>
      <c r="AA126" s="34"/>
      <c r="AB126" s="37"/>
      <c r="AC126" s="38"/>
      <c r="AD126" s="39">
        <v>2</v>
      </c>
      <c r="AE126" s="34"/>
      <c r="AF126" s="37"/>
      <c r="AG126" s="38"/>
      <c r="AH126" s="38"/>
      <c r="AI126" s="38">
        <v>1</v>
      </c>
      <c r="AJ126" s="39">
        <v>1</v>
      </c>
      <c r="AK126" s="34"/>
      <c r="AL126" s="37">
        <v>1</v>
      </c>
      <c r="AM126" s="38"/>
      <c r="AN126" s="39">
        <v>1</v>
      </c>
      <c r="AO126" s="34"/>
      <c r="AP126" s="37"/>
      <c r="AQ126" s="38"/>
      <c r="AR126" s="38"/>
      <c r="AS126" s="38"/>
      <c r="AT126" s="38"/>
      <c r="AU126" s="38"/>
      <c r="AV126" s="39"/>
      <c r="AW126" s="2"/>
      <c r="AX126" s="2">
        <f t="shared" si="17"/>
      </c>
      <c r="AY126" s="2"/>
      <c r="AZ126" s="2"/>
      <c r="BA126" s="2"/>
      <c r="BB126" s="2"/>
      <c r="BC126" s="2"/>
      <c r="BD126" s="2"/>
      <c r="BE126" s="2"/>
    </row>
    <row r="127" spans="1:57" s="18" customFormat="1" ht="18.75">
      <c r="A127" s="31" t="s">
        <v>137</v>
      </c>
      <c r="B127" s="32"/>
      <c r="C127" s="33">
        <f t="shared" si="38"/>
        <v>6</v>
      </c>
      <c r="D127" s="34"/>
      <c r="E127" s="35">
        <v>5</v>
      </c>
      <c r="F127" s="36">
        <v>1</v>
      </c>
      <c r="G127" s="34"/>
      <c r="H127" s="37"/>
      <c r="I127" s="38"/>
      <c r="J127" s="38">
        <v>6</v>
      </c>
      <c r="K127" s="39"/>
      <c r="L127" s="34"/>
      <c r="M127" s="37">
        <v>1</v>
      </c>
      <c r="N127" s="38">
        <v>1</v>
      </c>
      <c r="O127" s="38">
        <v>4</v>
      </c>
      <c r="P127" s="38"/>
      <c r="Q127" s="39"/>
      <c r="R127" s="34"/>
      <c r="S127" s="37"/>
      <c r="T127" s="38"/>
      <c r="U127" s="38">
        <v>1</v>
      </c>
      <c r="V127" s="38">
        <v>1</v>
      </c>
      <c r="W127" s="38">
        <v>2</v>
      </c>
      <c r="X127" s="38"/>
      <c r="Y127" s="38">
        <v>2</v>
      </c>
      <c r="Z127" s="39"/>
      <c r="AA127" s="34"/>
      <c r="AB127" s="37"/>
      <c r="AC127" s="38">
        <v>6</v>
      </c>
      <c r="AD127" s="39"/>
      <c r="AE127" s="34"/>
      <c r="AF127" s="37">
        <v>1</v>
      </c>
      <c r="AG127" s="38">
        <v>5</v>
      </c>
      <c r="AH127" s="38"/>
      <c r="AI127" s="38"/>
      <c r="AJ127" s="39"/>
      <c r="AK127" s="34"/>
      <c r="AL127" s="37"/>
      <c r="AM127" s="38"/>
      <c r="AN127" s="39">
        <v>6</v>
      </c>
      <c r="AO127" s="34"/>
      <c r="AP127" s="37"/>
      <c r="AQ127" s="38"/>
      <c r="AR127" s="38"/>
      <c r="AS127" s="38"/>
      <c r="AT127" s="38"/>
      <c r="AU127" s="38"/>
      <c r="AV127" s="39"/>
      <c r="AW127" s="2"/>
      <c r="AX127" s="2">
        <f t="shared" si="17"/>
      </c>
      <c r="AY127" s="2"/>
      <c r="AZ127" s="2"/>
      <c r="BA127" s="2"/>
      <c r="BB127" s="2"/>
      <c r="BC127" s="2"/>
      <c r="BD127" s="2"/>
      <c r="BE127" s="2"/>
    </row>
    <row r="128" spans="1:57" s="18" customFormat="1" ht="18.75">
      <c r="A128" s="31" t="s">
        <v>136</v>
      </c>
      <c r="B128" s="32"/>
      <c r="C128" s="33">
        <f t="shared" si="38"/>
        <v>1</v>
      </c>
      <c r="D128" s="34"/>
      <c r="E128" s="35">
        <v>1</v>
      </c>
      <c r="F128" s="36"/>
      <c r="G128" s="34"/>
      <c r="H128" s="37"/>
      <c r="I128" s="38"/>
      <c r="J128" s="38">
        <v>1</v>
      </c>
      <c r="K128" s="39"/>
      <c r="L128" s="34"/>
      <c r="M128" s="37">
        <v>1</v>
      </c>
      <c r="N128" s="38"/>
      <c r="O128" s="38"/>
      <c r="P128" s="38"/>
      <c r="Q128" s="39"/>
      <c r="R128" s="34"/>
      <c r="S128" s="37">
        <v>1</v>
      </c>
      <c r="T128" s="38"/>
      <c r="U128" s="38"/>
      <c r="V128" s="38"/>
      <c r="W128" s="38"/>
      <c r="X128" s="38"/>
      <c r="Y128" s="38"/>
      <c r="Z128" s="39"/>
      <c r="AA128" s="34"/>
      <c r="AB128" s="37">
        <v>1</v>
      </c>
      <c r="AC128" s="38"/>
      <c r="AD128" s="39"/>
      <c r="AE128" s="34"/>
      <c r="AF128" s="37"/>
      <c r="AG128" s="38">
        <v>1</v>
      </c>
      <c r="AH128" s="38"/>
      <c r="AI128" s="38"/>
      <c r="AJ128" s="39"/>
      <c r="AK128" s="34"/>
      <c r="AL128" s="37"/>
      <c r="AM128" s="38"/>
      <c r="AN128" s="39">
        <v>1</v>
      </c>
      <c r="AO128" s="34"/>
      <c r="AP128" s="37"/>
      <c r="AQ128" s="38"/>
      <c r="AR128" s="38"/>
      <c r="AS128" s="38"/>
      <c r="AT128" s="38"/>
      <c r="AU128" s="38"/>
      <c r="AV128" s="39"/>
      <c r="AW128" s="2"/>
      <c r="AX128" s="2">
        <f t="shared" si="17"/>
      </c>
      <c r="AY128" s="2"/>
      <c r="AZ128" s="2"/>
      <c r="BA128" s="2"/>
      <c r="BB128" s="2"/>
      <c r="BC128" s="2"/>
      <c r="BD128" s="2"/>
      <c r="BE128" s="2"/>
    </row>
    <row r="129" spans="1:57" s="18" customFormat="1" ht="15" customHeight="1">
      <c r="A129" s="80"/>
      <c r="B129" s="32"/>
      <c r="C129" s="33"/>
      <c r="D129" s="34"/>
      <c r="E129" s="35"/>
      <c r="F129" s="36"/>
      <c r="G129" s="34"/>
      <c r="H129" s="35"/>
      <c r="I129" s="34"/>
      <c r="J129" s="34"/>
      <c r="K129" s="36"/>
      <c r="L129" s="34"/>
      <c r="M129" s="35"/>
      <c r="N129" s="34"/>
      <c r="O129" s="34"/>
      <c r="P129" s="34"/>
      <c r="Q129" s="36"/>
      <c r="R129" s="34"/>
      <c r="S129" s="35"/>
      <c r="T129" s="34"/>
      <c r="U129" s="34"/>
      <c r="V129" s="34"/>
      <c r="W129" s="34"/>
      <c r="X129" s="34"/>
      <c r="Y129" s="34"/>
      <c r="Z129" s="36"/>
      <c r="AA129" s="34"/>
      <c r="AB129" s="35"/>
      <c r="AC129" s="34"/>
      <c r="AD129" s="36"/>
      <c r="AE129" s="34"/>
      <c r="AF129" s="35"/>
      <c r="AG129" s="34"/>
      <c r="AH129" s="34"/>
      <c r="AI129" s="34"/>
      <c r="AJ129" s="36"/>
      <c r="AK129" s="34"/>
      <c r="AL129" s="35"/>
      <c r="AM129" s="34"/>
      <c r="AN129" s="36"/>
      <c r="AO129" s="34"/>
      <c r="AP129" s="35"/>
      <c r="AQ129" s="34"/>
      <c r="AR129" s="34"/>
      <c r="AS129" s="34"/>
      <c r="AT129" s="34"/>
      <c r="AU129" s="34"/>
      <c r="AV129" s="36"/>
      <c r="AW129" s="2"/>
      <c r="AX129" s="2">
        <f t="shared" si="17"/>
      </c>
      <c r="AY129" s="2"/>
      <c r="AZ129" s="2"/>
      <c r="BA129" s="2"/>
      <c r="BB129" s="2"/>
      <c r="BC129" s="2"/>
      <c r="BD129" s="2"/>
      <c r="BE129" s="2"/>
    </row>
    <row r="130" spans="1:57" s="22" customFormat="1" ht="15" customHeight="1">
      <c r="A130" s="43" t="s">
        <v>3</v>
      </c>
      <c r="B130" s="44"/>
      <c r="C130" s="33">
        <f>SUM(E130:AN130)/7</f>
        <v>17</v>
      </c>
      <c r="D130" s="45"/>
      <c r="E130" s="46">
        <f>SUM(E120:E128)</f>
        <v>10</v>
      </c>
      <c r="F130" s="47">
        <f>SUM(F120:F128)</f>
        <v>7</v>
      </c>
      <c r="G130" s="45"/>
      <c r="H130" s="46">
        <f>SUM(H120:H128)</f>
        <v>6</v>
      </c>
      <c r="I130" s="45">
        <f>SUM(I120:I128)</f>
        <v>0</v>
      </c>
      <c r="J130" s="45">
        <f>SUM(J120:J128)</f>
        <v>10</v>
      </c>
      <c r="K130" s="47">
        <f>SUM(K120:K128)</f>
        <v>1</v>
      </c>
      <c r="L130" s="45"/>
      <c r="M130" s="46">
        <f>SUM(M120:M128)</f>
        <v>2</v>
      </c>
      <c r="N130" s="45">
        <f>SUM(N120:N128)</f>
        <v>3</v>
      </c>
      <c r="O130" s="45">
        <f>SUM(O120:O128)</f>
        <v>7</v>
      </c>
      <c r="P130" s="45">
        <f>SUM(P120:P128)</f>
        <v>2</v>
      </c>
      <c r="Q130" s="47">
        <f>SUM(Q120:Q128)</f>
        <v>3</v>
      </c>
      <c r="R130" s="45"/>
      <c r="S130" s="46">
        <f>SUM(S120:S128)</f>
        <v>1</v>
      </c>
      <c r="T130" s="45">
        <f aca="true" t="shared" si="39" ref="T130:Y130">SUM(T120:T128)</f>
        <v>0</v>
      </c>
      <c r="U130" s="45">
        <f t="shared" si="39"/>
        <v>1</v>
      </c>
      <c r="V130" s="45">
        <f t="shared" si="39"/>
        <v>1</v>
      </c>
      <c r="W130" s="45">
        <f t="shared" si="39"/>
        <v>2</v>
      </c>
      <c r="X130" s="45">
        <f t="shared" si="39"/>
        <v>0</v>
      </c>
      <c r="Y130" s="45">
        <f t="shared" si="39"/>
        <v>12</v>
      </c>
      <c r="Z130" s="47">
        <f>SUM(Z120:Z128)</f>
        <v>0</v>
      </c>
      <c r="AA130" s="45"/>
      <c r="AB130" s="46">
        <f>SUM(AB120:AB128)</f>
        <v>1</v>
      </c>
      <c r="AC130" s="45">
        <f>SUM(AC120:AC128)</f>
        <v>10</v>
      </c>
      <c r="AD130" s="47">
        <f>SUM(AD120:AD128)</f>
        <v>6</v>
      </c>
      <c r="AE130" s="45"/>
      <c r="AF130" s="46">
        <f>SUM(AF120:AF128)</f>
        <v>1</v>
      </c>
      <c r="AG130" s="45">
        <f>SUM(AG120:AG128)</f>
        <v>10</v>
      </c>
      <c r="AH130" s="45">
        <f>SUM(AH120:AH128)</f>
        <v>0</v>
      </c>
      <c r="AI130" s="45">
        <f>SUM(AI120:AI128)</f>
        <v>3</v>
      </c>
      <c r="AJ130" s="47">
        <f>SUM(AJ120:AJ128)</f>
        <v>3</v>
      </c>
      <c r="AK130" s="45"/>
      <c r="AL130" s="46">
        <f aca="true" t="shared" si="40" ref="AL130:AV130">SUM(AL120:AL128)</f>
        <v>4</v>
      </c>
      <c r="AM130" s="45">
        <f t="shared" si="40"/>
        <v>0</v>
      </c>
      <c r="AN130" s="47">
        <f t="shared" si="40"/>
        <v>13</v>
      </c>
      <c r="AO130" s="45"/>
      <c r="AP130" s="46">
        <f t="shared" si="40"/>
        <v>0</v>
      </c>
      <c r="AQ130" s="45">
        <f t="shared" si="40"/>
        <v>0</v>
      </c>
      <c r="AR130" s="45">
        <f t="shared" si="40"/>
        <v>0</v>
      </c>
      <c r="AS130" s="45">
        <f t="shared" si="40"/>
        <v>0</v>
      </c>
      <c r="AT130" s="45">
        <f t="shared" si="40"/>
        <v>0</v>
      </c>
      <c r="AU130" s="45">
        <f t="shared" si="40"/>
        <v>0</v>
      </c>
      <c r="AV130" s="47">
        <f t="shared" si="40"/>
        <v>0</v>
      </c>
      <c r="AW130" s="8"/>
      <c r="AX130" s="2">
        <f t="shared" si="17"/>
      </c>
      <c r="AY130" s="8"/>
      <c r="AZ130" s="8"/>
      <c r="BA130" s="8"/>
      <c r="BB130" s="8"/>
      <c r="BC130" s="8"/>
      <c r="BD130" s="8"/>
      <c r="BE130" s="8"/>
    </row>
    <row r="131" spans="1:57" s="22" customFormat="1" ht="15.75" customHeight="1">
      <c r="A131" s="43" t="s">
        <v>108</v>
      </c>
      <c r="B131" s="44"/>
      <c r="C131" s="48">
        <f>C130/C133</f>
        <v>0.020935960591133004</v>
      </c>
      <c r="D131" s="45"/>
      <c r="E131" s="49">
        <f>E130/$C130</f>
        <v>0.5882352941176471</v>
      </c>
      <c r="F131" s="50">
        <f>F130/$C130</f>
        <v>0.4117647058823529</v>
      </c>
      <c r="G131" s="51"/>
      <c r="H131" s="49">
        <f>H130/$C130</f>
        <v>0.35294117647058826</v>
      </c>
      <c r="I131" s="51">
        <f>I130/$C130</f>
        <v>0</v>
      </c>
      <c r="J131" s="51">
        <f>J130/$C130</f>
        <v>0.5882352941176471</v>
      </c>
      <c r="K131" s="50">
        <f>K130/$C130</f>
        <v>0.058823529411764705</v>
      </c>
      <c r="L131" s="51"/>
      <c r="M131" s="49">
        <f>M130/$C130</f>
        <v>0.11764705882352941</v>
      </c>
      <c r="N131" s="51">
        <f>N130/$C130</f>
        <v>0.17647058823529413</v>
      </c>
      <c r="O131" s="51">
        <f>O130/$C130</f>
        <v>0.4117647058823529</v>
      </c>
      <c r="P131" s="51">
        <f>P130/$C130</f>
        <v>0.11764705882352941</v>
      </c>
      <c r="Q131" s="50">
        <f>Q130/$C130</f>
        <v>0.17647058823529413</v>
      </c>
      <c r="R131" s="51"/>
      <c r="S131" s="49">
        <f>S130/$C130</f>
        <v>0.058823529411764705</v>
      </c>
      <c r="T131" s="51">
        <f aca="true" t="shared" si="41" ref="T131:Y131">T130/$C130</f>
        <v>0</v>
      </c>
      <c r="U131" s="51">
        <f t="shared" si="41"/>
        <v>0.058823529411764705</v>
      </c>
      <c r="V131" s="51">
        <f t="shared" si="41"/>
        <v>0.058823529411764705</v>
      </c>
      <c r="W131" s="51">
        <f t="shared" si="41"/>
        <v>0.11764705882352941</v>
      </c>
      <c r="X131" s="51">
        <f t="shared" si="41"/>
        <v>0</v>
      </c>
      <c r="Y131" s="51">
        <f t="shared" si="41"/>
        <v>0.7058823529411765</v>
      </c>
      <c r="Z131" s="50">
        <f>Z130/$C130</f>
        <v>0</v>
      </c>
      <c r="AA131" s="51"/>
      <c r="AB131" s="49">
        <f aca="true" t="shared" si="42" ref="AB131:AN131">AB130/$C130</f>
        <v>0.058823529411764705</v>
      </c>
      <c r="AC131" s="51">
        <f t="shared" si="42"/>
        <v>0.5882352941176471</v>
      </c>
      <c r="AD131" s="50">
        <f t="shared" si="42"/>
        <v>0.35294117647058826</v>
      </c>
      <c r="AE131" s="51"/>
      <c r="AF131" s="49">
        <f t="shared" si="42"/>
        <v>0.058823529411764705</v>
      </c>
      <c r="AG131" s="51">
        <f t="shared" si="42"/>
        <v>0.5882352941176471</v>
      </c>
      <c r="AH131" s="51">
        <f t="shared" si="42"/>
        <v>0</v>
      </c>
      <c r="AI131" s="51">
        <f t="shared" si="42"/>
        <v>0.17647058823529413</v>
      </c>
      <c r="AJ131" s="50">
        <f t="shared" si="42"/>
        <v>0.17647058823529413</v>
      </c>
      <c r="AK131" s="51"/>
      <c r="AL131" s="49">
        <f t="shared" si="42"/>
        <v>0.23529411764705882</v>
      </c>
      <c r="AM131" s="51">
        <f t="shared" si="42"/>
        <v>0</v>
      </c>
      <c r="AN131" s="50">
        <f t="shared" si="42"/>
        <v>0.7647058823529411</v>
      </c>
      <c r="AO131" s="51"/>
      <c r="AP131" s="49">
        <v>0</v>
      </c>
      <c r="AQ131" s="51">
        <v>0</v>
      </c>
      <c r="AR131" s="51">
        <v>0</v>
      </c>
      <c r="AS131" s="51">
        <v>0</v>
      </c>
      <c r="AT131" s="51">
        <v>0</v>
      </c>
      <c r="AU131" s="51">
        <v>0</v>
      </c>
      <c r="AV131" s="50">
        <v>0</v>
      </c>
      <c r="AW131" s="8"/>
      <c r="AX131" s="2">
        <f t="shared" si="17"/>
      </c>
      <c r="AY131" s="8"/>
      <c r="AZ131" s="8"/>
      <c r="BA131" s="8"/>
      <c r="BB131" s="8"/>
      <c r="BC131" s="8"/>
      <c r="BD131" s="8"/>
      <c r="BE131" s="8"/>
    </row>
    <row r="132" spans="1:57" s="18" customFormat="1" ht="15.75" customHeight="1">
      <c r="A132" s="52"/>
      <c r="B132" s="53"/>
      <c r="C132" s="54"/>
      <c r="D132" s="34"/>
      <c r="E132" s="35"/>
      <c r="F132" s="36"/>
      <c r="G132" s="34"/>
      <c r="H132" s="35"/>
      <c r="I132" s="34"/>
      <c r="J132" s="34"/>
      <c r="K132" s="36"/>
      <c r="L132" s="34"/>
      <c r="M132" s="35"/>
      <c r="N132" s="34"/>
      <c r="O132" s="34"/>
      <c r="P132" s="34"/>
      <c r="Q132" s="36"/>
      <c r="R132" s="34"/>
      <c r="S132" s="35"/>
      <c r="T132" s="34"/>
      <c r="U132" s="34"/>
      <c r="V132" s="34"/>
      <c r="W132" s="34"/>
      <c r="X132" s="34"/>
      <c r="Y132" s="34"/>
      <c r="Z132" s="36"/>
      <c r="AA132" s="34"/>
      <c r="AB132" s="35"/>
      <c r="AC132" s="34"/>
      <c r="AD132" s="36"/>
      <c r="AE132" s="34"/>
      <c r="AF132" s="35"/>
      <c r="AG132" s="34"/>
      <c r="AH132" s="34"/>
      <c r="AI132" s="34"/>
      <c r="AJ132" s="36"/>
      <c r="AK132" s="34"/>
      <c r="AL132" s="35"/>
      <c r="AM132" s="34"/>
      <c r="AN132" s="36"/>
      <c r="AO132" s="34"/>
      <c r="AP132" s="35"/>
      <c r="AQ132" s="34"/>
      <c r="AR132" s="34"/>
      <c r="AS132" s="34"/>
      <c r="AT132" s="34"/>
      <c r="AU132" s="34"/>
      <c r="AV132" s="36"/>
      <c r="AW132" s="2"/>
      <c r="AX132" s="2">
        <f t="shared" si="17"/>
      </c>
      <c r="AY132" s="2"/>
      <c r="AZ132" s="2"/>
      <c r="BA132" s="2"/>
      <c r="BB132" s="2"/>
      <c r="BC132" s="2"/>
      <c r="BD132" s="2"/>
      <c r="BE132" s="2"/>
    </row>
    <row r="133" spans="1:57" s="22" customFormat="1" ht="18.75">
      <c r="A133" s="17" t="s">
        <v>12</v>
      </c>
      <c r="B133" s="61"/>
      <c r="C133" s="33">
        <f>SUM(E133:AN133)/7</f>
        <v>812</v>
      </c>
      <c r="D133" s="45"/>
      <c r="E133" s="46">
        <f>SUM(E34,E44,E53,E67,E75,E89,E96,E107,E115,E130)</f>
        <v>343</v>
      </c>
      <c r="F133" s="47">
        <f>SUM(F34,F44,F53,F67,F75,F89,F96,F107,F115,F130)</f>
        <v>469</v>
      </c>
      <c r="G133" s="45"/>
      <c r="H133" s="46">
        <f>SUM(H34,H44,H53,H67,H75,H89,H96,H107,H115,H130)</f>
        <v>580</v>
      </c>
      <c r="I133" s="45">
        <f>SUM(I34,I44,I53,I67,I75,I89,I96,I107,I115,I130)</f>
        <v>60</v>
      </c>
      <c r="J133" s="45">
        <f>SUM(J34,J44,J53,J67,J75,J89,J96,J107,J115,J130)</f>
        <v>169</v>
      </c>
      <c r="K133" s="47">
        <f>SUM(K34,K44,K53,K67,K75,K89,K96,K107,K115,K130)</f>
        <v>3</v>
      </c>
      <c r="L133" s="45"/>
      <c r="M133" s="46">
        <f>SUM(M34,M44,M53,M67,M75,M89,M96,M107,M115,M130)</f>
        <v>26</v>
      </c>
      <c r="N133" s="45">
        <f>SUM(N34,N44,N53,N67,N75,N89,N96,N107,N115,N130)</f>
        <v>213</v>
      </c>
      <c r="O133" s="45">
        <f>SUM(O34,O44,O53,O67,O75,O89,O96,O107,O115,O130)</f>
        <v>232</v>
      </c>
      <c r="P133" s="45">
        <f>SUM(P34,P44,P53,P67,P75,P89,P96,P107,P115,P130)</f>
        <v>190</v>
      </c>
      <c r="Q133" s="47">
        <f>SUM(Q34,Q44,Q53,Q67,Q75,Q89,Q96,Q107,Q115,Q130)</f>
        <v>151</v>
      </c>
      <c r="R133" s="45"/>
      <c r="S133" s="46">
        <f>SUM(S34,S44,S53,S67,S75,S89,S96,S107,S115,S130)</f>
        <v>42</v>
      </c>
      <c r="T133" s="45">
        <f aca="true" t="shared" si="43" ref="T133:AD133">SUM(T34,T44,T53,T67,T75,T89,T96,T107,T115,T130)</f>
        <v>3</v>
      </c>
      <c r="U133" s="45">
        <f t="shared" si="43"/>
        <v>15</v>
      </c>
      <c r="V133" s="45">
        <f t="shared" si="43"/>
        <v>51</v>
      </c>
      <c r="W133" s="45">
        <f t="shared" si="43"/>
        <v>12</v>
      </c>
      <c r="X133" s="45">
        <f t="shared" si="43"/>
        <v>1</v>
      </c>
      <c r="Y133" s="45">
        <f t="shared" si="43"/>
        <v>655</v>
      </c>
      <c r="Z133" s="47">
        <f>SUM(Z34,Z44,Z53,Z67,Z75,Z89,Z96,Z107,Z115,Z130)</f>
        <v>33</v>
      </c>
      <c r="AA133" s="45">
        <f t="shared" si="43"/>
        <v>0</v>
      </c>
      <c r="AB133" s="46">
        <f t="shared" si="43"/>
        <v>11</v>
      </c>
      <c r="AC133" s="45">
        <f t="shared" si="43"/>
        <v>630</v>
      </c>
      <c r="AD133" s="47">
        <f t="shared" si="43"/>
        <v>171</v>
      </c>
      <c r="AE133" s="45"/>
      <c r="AF133" s="46">
        <f>SUM(AF34,AF44,AF53,AF67,AF75,AF89,AF96,AF107,AF115,AF130)</f>
        <v>26</v>
      </c>
      <c r="AG133" s="45">
        <f>SUM(AG34,AG44,AG53,AG67,AG75,AG89,AG96,AG107,AG115,AG130)</f>
        <v>157</v>
      </c>
      <c r="AH133" s="45">
        <f>SUM(AH34,AH44,AH53,AH67,AH75,AH89,AH96,AH107,AH115,AH130)</f>
        <v>236</v>
      </c>
      <c r="AI133" s="45">
        <f>SUM(AI34,AI44,AI53,AI67,AI75,AI89,AI96,AI107,AI115,AI130)</f>
        <v>223</v>
      </c>
      <c r="AJ133" s="47">
        <f>SUM(AJ34,AJ44,AJ53,AJ67,AJ75,AJ89,AJ96,AJ107,AJ115,AJ130)</f>
        <v>170</v>
      </c>
      <c r="AK133" s="45"/>
      <c r="AL133" s="46">
        <f>SUM(AL34,AL44,AL53,AL67,AL75,AL89,AL96,AL107,AL115,AL130)</f>
        <v>365</v>
      </c>
      <c r="AM133" s="45">
        <f>SUM(AM34,AM44,AM53,AM67,AM75,AM89,AM96,AM107,AM115,AM130)</f>
        <v>178</v>
      </c>
      <c r="AN133" s="47">
        <f>SUM(AN34,AN44,AN53,AN67,AN75,AN89,AN96,AN107,AN115,AN130)</f>
        <v>269</v>
      </c>
      <c r="AO133" s="45"/>
      <c r="AP133" s="46">
        <f>SUM(AP34,AP44,AP53,AP67,AP75,AP89,AP96,AP107,AP115,AP130)</f>
        <v>9</v>
      </c>
      <c r="AQ133" s="45">
        <f aca="true" t="shared" si="44" ref="AQ133:AV133">SUM(AQ34,AQ44,AQ53,AQ67,AQ75,AQ89,AQ96,AQ107,AQ115,AQ130)</f>
        <v>3</v>
      </c>
      <c r="AR133" s="45">
        <f t="shared" si="44"/>
        <v>29</v>
      </c>
      <c r="AS133" s="45">
        <f t="shared" si="44"/>
        <v>13</v>
      </c>
      <c r="AT133" s="45">
        <f t="shared" si="44"/>
        <v>16</v>
      </c>
      <c r="AU133" s="45">
        <f t="shared" si="44"/>
        <v>28</v>
      </c>
      <c r="AV133" s="47">
        <f t="shared" si="44"/>
        <v>80</v>
      </c>
      <c r="AW133" s="8"/>
      <c r="AX133" s="2">
        <f t="shared" si="17"/>
      </c>
      <c r="AY133" s="8"/>
      <c r="AZ133" s="8"/>
      <c r="BA133" s="8"/>
      <c r="BB133" s="8"/>
      <c r="BC133" s="8"/>
      <c r="BD133" s="8"/>
      <c r="BE133" s="8"/>
    </row>
    <row r="134" spans="1:57" s="22" customFormat="1" ht="18.75">
      <c r="A134" s="17" t="s">
        <v>108</v>
      </c>
      <c r="B134" s="61"/>
      <c r="C134" s="48">
        <f>SUM(C35,C45,C54,C68,C76,C90,C97,C108,C116,C131)</f>
        <v>1</v>
      </c>
      <c r="D134" s="45"/>
      <c r="E134" s="49">
        <f>E133/$C133</f>
        <v>0.4224137931034483</v>
      </c>
      <c r="F134" s="50">
        <f>F133/$C133</f>
        <v>0.5775862068965517</v>
      </c>
      <c r="G134" s="45"/>
      <c r="H134" s="49">
        <f>H133/$C133</f>
        <v>0.7142857142857143</v>
      </c>
      <c r="I134" s="51">
        <f>I133/$C133</f>
        <v>0.07389162561576355</v>
      </c>
      <c r="J134" s="51">
        <f>J133/$C133</f>
        <v>0.20812807881773399</v>
      </c>
      <c r="K134" s="50">
        <f>K133/$C133</f>
        <v>0.003694581280788177</v>
      </c>
      <c r="L134" s="45"/>
      <c r="M134" s="49">
        <f>M133/$C133</f>
        <v>0.03201970443349754</v>
      </c>
      <c r="N134" s="51">
        <f>N133/$C133</f>
        <v>0.2623152709359606</v>
      </c>
      <c r="O134" s="51">
        <f>O133/$C133</f>
        <v>0.2857142857142857</v>
      </c>
      <c r="P134" s="51">
        <f>P133/$C133</f>
        <v>0.23399014778325122</v>
      </c>
      <c r="Q134" s="50">
        <f>Q133/$C133</f>
        <v>0.18596059113300492</v>
      </c>
      <c r="R134" s="45"/>
      <c r="S134" s="49">
        <f>S133/$C133</f>
        <v>0.05172413793103448</v>
      </c>
      <c r="T134" s="51">
        <f aca="true" t="shared" si="45" ref="T134:Y134">T133/$C133</f>
        <v>0.003694581280788177</v>
      </c>
      <c r="U134" s="51">
        <f t="shared" si="45"/>
        <v>0.01847290640394089</v>
      </c>
      <c r="V134" s="51">
        <f t="shared" si="45"/>
        <v>0.06280788177339902</v>
      </c>
      <c r="W134" s="51">
        <f t="shared" si="45"/>
        <v>0.014778325123152709</v>
      </c>
      <c r="X134" s="51">
        <f t="shared" si="45"/>
        <v>0.0012315270935960591</v>
      </c>
      <c r="Y134" s="51">
        <f t="shared" si="45"/>
        <v>0.8066502463054187</v>
      </c>
      <c r="Z134" s="50">
        <f>Z133/$C133</f>
        <v>0.04064039408866995</v>
      </c>
      <c r="AA134" s="45"/>
      <c r="AB134" s="49">
        <f>AB133/$C133</f>
        <v>0.013546798029556651</v>
      </c>
      <c r="AC134" s="51">
        <f>AC133/$C133</f>
        <v>0.7758620689655172</v>
      </c>
      <c r="AD134" s="50">
        <f>AD133/$C133</f>
        <v>0.2105911330049261</v>
      </c>
      <c r="AE134" s="45"/>
      <c r="AF134" s="49">
        <f>AF133/$C133</f>
        <v>0.03201970443349754</v>
      </c>
      <c r="AG134" s="51">
        <f>AG133/$C133</f>
        <v>0.1933497536945813</v>
      </c>
      <c r="AH134" s="51">
        <f>AH133/$C133</f>
        <v>0.29064039408866993</v>
      </c>
      <c r="AI134" s="51">
        <f>AI133/$C133</f>
        <v>0.2746305418719212</v>
      </c>
      <c r="AJ134" s="50">
        <f>AJ133/$C133</f>
        <v>0.20935960591133004</v>
      </c>
      <c r="AK134" s="45"/>
      <c r="AL134" s="49">
        <f>AL133/$C133</f>
        <v>0.44950738916256155</v>
      </c>
      <c r="AM134" s="51">
        <f>AM133/$C133</f>
        <v>0.21921182266009853</v>
      </c>
      <c r="AN134" s="50">
        <f>AN133/$C133</f>
        <v>0.3312807881773399</v>
      </c>
      <c r="AO134" s="45"/>
      <c r="AP134" s="49">
        <f>AP133/$C$133</f>
        <v>0.011083743842364532</v>
      </c>
      <c r="AQ134" s="51">
        <f aca="true" t="shared" si="46" ref="AQ134:AV134">AQ133/$C$133</f>
        <v>0.003694581280788177</v>
      </c>
      <c r="AR134" s="51">
        <f t="shared" si="46"/>
        <v>0.03571428571428571</v>
      </c>
      <c r="AS134" s="51">
        <f t="shared" si="46"/>
        <v>0.01600985221674877</v>
      </c>
      <c r="AT134" s="51">
        <f t="shared" si="46"/>
        <v>0.019704433497536946</v>
      </c>
      <c r="AU134" s="51">
        <f t="shared" si="46"/>
        <v>0.034482758620689655</v>
      </c>
      <c r="AV134" s="50">
        <f t="shared" si="46"/>
        <v>0.09852216748768473</v>
      </c>
      <c r="AW134" s="8"/>
      <c r="AX134" s="2">
        <f t="shared" si="17"/>
      </c>
      <c r="AY134" s="8"/>
      <c r="AZ134" s="8"/>
      <c r="BA134" s="8"/>
      <c r="BB134" s="8"/>
      <c r="BC134" s="8"/>
      <c r="BD134" s="8"/>
      <c r="BE134" s="8"/>
    </row>
    <row r="135" spans="1:57" s="18" customFormat="1" ht="19.5" thickBot="1">
      <c r="A135" s="78"/>
      <c r="B135" s="53"/>
      <c r="C135" s="62"/>
      <c r="D135" s="34"/>
      <c r="E135" s="71"/>
      <c r="F135" s="64"/>
      <c r="G135" s="34"/>
      <c r="H135" s="71"/>
      <c r="I135" s="65"/>
      <c r="J135" s="65"/>
      <c r="K135" s="64"/>
      <c r="L135" s="34"/>
      <c r="M135" s="71"/>
      <c r="N135" s="65"/>
      <c r="O135" s="65"/>
      <c r="P135" s="65"/>
      <c r="Q135" s="64"/>
      <c r="R135" s="34"/>
      <c r="S135" s="63"/>
      <c r="T135" s="72"/>
      <c r="U135" s="65"/>
      <c r="V135" s="65"/>
      <c r="W135" s="65"/>
      <c r="X135" s="65"/>
      <c r="Y135" s="65"/>
      <c r="Z135" s="64"/>
      <c r="AA135" s="34"/>
      <c r="AB135" s="71"/>
      <c r="AC135" s="65"/>
      <c r="AD135" s="64"/>
      <c r="AE135" s="34"/>
      <c r="AF135" s="71"/>
      <c r="AG135" s="65"/>
      <c r="AH135" s="65"/>
      <c r="AI135" s="65"/>
      <c r="AJ135" s="64"/>
      <c r="AK135" s="34"/>
      <c r="AL135" s="71"/>
      <c r="AM135" s="65"/>
      <c r="AN135" s="64"/>
      <c r="AO135" s="34"/>
      <c r="AP135" s="73"/>
      <c r="AQ135" s="65"/>
      <c r="AR135" s="65"/>
      <c r="AS135" s="65"/>
      <c r="AT135" s="65"/>
      <c r="AU135" s="65"/>
      <c r="AV135" s="64"/>
      <c r="AW135" s="2"/>
      <c r="AX135" s="2"/>
      <c r="AY135" s="2"/>
      <c r="AZ135" s="2"/>
      <c r="BA135" s="2"/>
      <c r="BB135" s="2"/>
      <c r="BC135" s="2"/>
      <c r="BD135" s="2"/>
      <c r="BE135" s="2"/>
    </row>
    <row r="136" spans="1:57" s="18" customFormat="1" ht="18.75">
      <c r="A136" s="79"/>
      <c r="B136" s="53"/>
      <c r="C136" s="34"/>
      <c r="D136" s="34"/>
      <c r="E136" s="74" t="s">
        <v>109</v>
      </c>
      <c r="F136" s="34"/>
      <c r="G136" s="34"/>
      <c r="H136" s="75"/>
      <c r="I136" s="34"/>
      <c r="J136" s="34"/>
      <c r="K136" s="34"/>
      <c r="L136" s="34"/>
      <c r="M136" s="75"/>
      <c r="N136" s="34"/>
      <c r="O136" s="34"/>
      <c r="P136" s="34"/>
      <c r="Q136" s="34"/>
      <c r="R136" s="34"/>
      <c r="S136" s="75"/>
      <c r="T136" s="34"/>
      <c r="U136" s="34"/>
      <c r="V136" s="34"/>
      <c r="W136" s="34"/>
      <c r="X136" s="34"/>
      <c r="Y136" s="34"/>
      <c r="Z136" s="34"/>
      <c r="AA136" s="34"/>
      <c r="AB136" s="74" t="s">
        <v>109</v>
      </c>
      <c r="AC136" s="34"/>
      <c r="AD136" s="34"/>
      <c r="AE136" s="34"/>
      <c r="AF136" s="75"/>
      <c r="AG136" s="34"/>
      <c r="AH136" s="34"/>
      <c r="AI136" s="34"/>
      <c r="AJ136" s="34"/>
      <c r="AK136" s="34"/>
      <c r="AL136" s="75"/>
      <c r="AM136" s="34"/>
      <c r="AN136" s="34"/>
      <c r="AO136" s="34"/>
      <c r="AP136" s="76"/>
      <c r="AQ136" s="34"/>
      <c r="AR136" s="34"/>
      <c r="AS136" s="34"/>
      <c r="AT136" s="34"/>
      <c r="AU136" s="34"/>
      <c r="AV136" s="34"/>
      <c r="AW136" s="2"/>
      <c r="AX136" s="2"/>
      <c r="AY136" s="2"/>
      <c r="AZ136" s="2"/>
      <c r="BA136" s="2"/>
      <c r="BB136" s="2"/>
      <c r="BC136" s="2"/>
      <c r="BD136" s="2"/>
      <c r="BE136" s="2"/>
    </row>
    <row r="137" spans="1:57" s="18" customFormat="1" ht="18.75">
      <c r="A137" s="53"/>
      <c r="B137" s="53"/>
      <c r="C137" s="77">
        <v>729</v>
      </c>
      <c r="D137" s="34"/>
      <c r="E137" s="53" t="s">
        <v>34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53" t="s">
        <v>34</v>
      </c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2"/>
      <c r="AX137" s="2"/>
      <c r="AY137" s="2"/>
      <c r="AZ137" s="2"/>
      <c r="BA137" s="2"/>
      <c r="BB137" s="2"/>
      <c r="BC137" s="2"/>
      <c r="BD137" s="2"/>
      <c r="BE137" s="2"/>
    </row>
    <row r="138" spans="2:57" s="18" customFormat="1" ht="18.75">
      <c r="B138" s="53"/>
      <c r="C138" s="34"/>
      <c r="D138" s="34"/>
      <c r="E138" s="53" t="s">
        <v>35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53" t="s">
        <v>35</v>
      </c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2"/>
      <c r="AX138" s="2"/>
      <c r="AY138" s="2"/>
      <c r="AZ138" s="2"/>
      <c r="BA138" s="2"/>
      <c r="BB138" s="2"/>
      <c r="BC138" s="2"/>
      <c r="BD138" s="2"/>
      <c r="BE138" s="2"/>
    </row>
    <row r="139" spans="3:57" s="18" customFormat="1" ht="18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0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spans="3:57" s="18" customFormat="1" ht="18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9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9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spans="34:39" ht="18.75">
      <c r="AH141" s="9"/>
      <c r="AM141" s="9"/>
    </row>
    <row r="142" spans="32:39" ht="18.75">
      <c r="AF142" s="30"/>
      <c r="AM142" s="9"/>
    </row>
    <row r="143" spans="5:42" ht="18.75">
      <c r="E143" s="9"/>
      <c r="I143" s="9"/>
      <c r="M143" s="9"/>
      <c r="AB143" s="9"/>
      <c r="AP143" s="9"/>
    </row>
  </sheetData>
  <sheetProtection/>
  <mergeCells count="16">
    <mergeCell ref="C5:C6"/>
    <mergeCell ref="E5:F6"/>
    <mergeCell ref="H5:K6"/>
    <mergeCell ref="AA1:AV1"/>
    <mergeCell ref="AA2:AV2"/>
    <mergeCell ref="AA3:AV3"/>
    <mergeCell ref="D1:Z1"/>
    <mergeCell ref="D2:Z2"/>
    <mergeCell ref="D3:Z3"/>
    <mergeCell ref="AF5:AJ6"/>
    <mergeCell ref="AL5:AN6"/>
    <mergeCell ref="AP5:AV5"/>
    <mergeCell ref="AP6:AV6"/>
    <mergeCell ref="AB5:AD6"/>
    <mergeCell ref="M5:Q6"/>
    <mergeCell ref="S5:Z6"/>
  </mergeCells>
  <conditionalFormatting sqref="A9:AV36">
    <cfRule type="expression" priority="6" dxfId="0">
      <formula>MOD(ROW(),2)=0</formula>
    </cfRule>
  </conditionalFormatting>
  <conditionalFormatting sqref="A38:AV46">
    <cfRule type="expression" priority="5" dxfId="0">
      <formula>MOD(ROW(),2)=0</formula>
    </cfRule>
  </conditionalFormatting>
  <conditionalFormatting sqref="A48:AV55">
    <cfRule type="expression" priority="4" dxfId="0">
      <formula>MOD(ROW(),2)=0</formula>
    </cfRule>
  </conditionalFormatting>
  <conditionalFormatting sqref="A57:AV69 B56:AV56">
    <cfRule type="expression" priority="3" dxfId="0">
      <formula>MOD(ROW(),2)=0</formula>
    </cfRule>
  </conditionalFormatting>
  <conditionalFormatting sqref="A71:AV77 B70:AV70 A79:AV91 B78:AV78 A93:AV109 B92:AV92 B110:AV111 A120:AV132 B119:AV119 A135:AV135 B112:B113 A114:B114 C112:AV114 A115:AV118 B133:AV134">
    <cfRule type="expression" priority="2" dxfId="0">
      <formula>MOD(ROW(),2)=0</formula>
    </cfRule>
  </conditionalFormatting>
  <conditionalFormatting sqref="A111:A113">
    <cfRule type="expression" priority="1" dxfId="0">
      <formula>MOD(ROW(),2)=0</formula>
    </cfRule>
  </conditionalFormatting>
  <printOptions horizontalCentered="1"/>
  <pageMargins left="0.5" right="0.5" top="0.5" bottom="0.5" header="0.3" footer="0.3"/>
  <pageSetup fitToHeight="2" fitToWidth="2" horizontalDpi="600" verticalDpi="600" orientation="landscape" scale="38" r:id="rId1"/>
  <rowBreaks count="1" manualBreakCount="1">
    <brk id="69" max="47" man="1"/>
  </rowBreaks>
  <colBreaks count="1" manualBreakCount="1">
    <brk id="26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 Gregory</dc:creator>
  <cp:keywords/>
  <dc:description/>
  <cp:lastModifiedBy>Tiffany Gregory</cp:lastModifiedBy>
  <cp:lastPrinted>2014-01-10T14:59:56Z</cp:lastPrinted>
  <dcterms:created xsi:type="dcterms:W3CDTF">2008-12-16T17:22:19Z</dcterms:created>
  <dcterms:modified xsi:type="dcterms:W3CDTF">2014-06-11T21:49:08Z</dcterms:modified>
  <cp:category/>
  <cp:version/>
  <cp:contentType/>
  <cp:contentStatus/>
</cp:coreProperties>
</file>